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ITII  30.09. 2016" sheetId="1" r:id="rId1"/>
  </sheets>
  <definedNames/>
  <calcPr fullCalcOnLoad="1"/>
</workbook>
</file>

<file path=xl/sharedStrings.xml><?xml version="1.0" encoding="utf-8"?>
<sst xmlns="http://schemas.openxmlformats.org/spreadsheetml/2006/main" count="941" uniqueCount="463">
  <si>
    <t>CRT</t>
  </si>
  <si>
    <t>BUGET</t>
  </si>
  <si>
    <t>LOCAL</t>
  </si>
  <si>
    <t>TVA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</si>
  <si>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</si>
  <si>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</si>
  <si>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</si>
  <si>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</si>
  <si>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</si>
  <si>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</si>
  <si>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</si>
  <si>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</si>
  <si>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</si>
  <si>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</si>
  <si>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</si>
  <si>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</si>
  <si>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</si>
  <si>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</si>
  <si>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</si>
  <si>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</si>
  <si>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</si>
  <si>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</si>
  <si>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</si>
  <si>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</si>
  <si>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</si>
  <si>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</si>
  <si>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</si>
  <si>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</si>
  <si>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</si>
  <si>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FONDURI</t>
  </si>
  <si>
    <t>NERAMB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</si>
  <si>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</si>
  <si>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</si>
  <si>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</si>
  <si>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</si>
  <si>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</si>
  <si>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</si>
  <si>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PLAN</t>
  </si>
  <si>
    <t>EXEC. LUCRARI CATEDRALA ORTODOXA "INALTAREA DOMNULUI" BACAU</t>
  </si>
  <si>
    <t>BACAU POS MEDIU AXA 2 - DOCUMENTATII TEHNICO-ECONOMICE, AUDIT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</si>
  <si>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</si>
  <si>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</si>
  <si>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</si>
  <si>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</si>
  <si>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</si>
  <si>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</si>
  <si>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</si>
  <si>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</si>
  <si>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ALTE CHELTUIELI  din care :</t>
  </si>
  <si>
    <t>ALOCATII</t>
  </si>
  <si>
    <t>ALTE  CHELTUIELI  din care :</t>
  </si>
  <si>
    <t>VII</t>
  </si>
  <si>
    <t>COMPLEXUL MUZEAL  "IULIAN ANTONESCU"</t>
  </si>
  <si>
    <t>ALTE   CHELTUIELI  -   din care :</t>
  </si>
  <si>
    <t>ALTE CHELTUIELI ASIMILATE INVEST - RK, PROIECT, EXEC</t>
  </si>
  <si>
    <t>INCLUSIV CHELTUIELI CONEXE ( ASISTENTA TEHNICA, PROIECT DE URMARIRE</t>
  </si>
  <si>
    <t>EXECUTIE LUCRARI INSTALATII INTERIOARE SI EXTERIOARE LA CATEDRALA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</si>
  <si>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</si>
  <si>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</si>
  <si>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</si>
  <si>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</si>
  <si>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</si>
  <si>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</si>
  <si>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</si>
  <si>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</si>
  <si>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</si>
  <si>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</si>
  <si>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r>
      <t xml:space="preserve">PROIECT INTEGRAT DE </t>
    </r>
    <r>
      <rPr>
        <b/>
        <sz val="8"/>
        <color indexed="10"/>
        <rFont val="Arial"/>
        <family val="2"/>
      </rPr>
      <t>MANAGEMENT AL DESEURILOR</t>
    </r>
    <r>
      <rPr>
        <sz val="8"/>
        <rFont val="Arial"/>
        <family val="2"/>
      </rPr>
      <t xml:space="preserve"> SOLIDE IN JUDETUL</t>
    </r>
  </si>
  <si>
    <t>BS</t>
  </si>
  <si>
    <t>TOTAL</t>
  </si>
  <si>
    <t>2=3+4+5+6</t>
  </si>
  <si>
    <t>ALOCATII BUGET LOCAL  :  DIN CARE</t>
  </si>
  <si>
    <t>DOTARI</t>
  </si>
  <si>
    <t>SOFT INFORMATIZARE STARE CIVILA</t>
  </si>
  <si>
    <t>RK - CAI DE ACCES SI ALEI PIETONALE IN INCINTA SJU INCLUSIV CHELT CONEXE</t>
  </si>
  <si>
    <t>MII LEI</t>
  </si>
  <si>
    <t>ALTE</t>
  </si>
  <si>
    <t>SURSE</t>
  </si>
  <si>
    <t>RESTAURAREA SI VALORIFICAREA DURABILA A PATRIMONIULUI CULTURAL</t>
  </si>
  <si>
    <r>
      <t xml:space="preserve">OBSERVATORUL ASTRONOMIC VICTOR ANESTIN BACAU - </t>
    </r>
    <r>
      <rPr>
        <b/>
        <sz val="8"/>
        <color indexed="10"/>
        <rFont val="Arial"/>
        <family val="2"/>
      </rPr>
      <t>SMIS 13163</t>
    </r>
  </si>
  <si>
    <t>Intocmit : Mioara Mitri</t>
  </si>
  <si>
    <t>RA AEROPORTUL INTERNATIONAL GEORGE ENESCU BACAU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</si>
  <si>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</si>
  <si>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</si>
  <si>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</si>
  <si>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</si>
  <si>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</si>
  <si>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</si>
  <si>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</si>
  <si>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</si>
  <si>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</si>
  <si>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</si>
  <si>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</si>
  <si>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</si>
  <si>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</si>
  <si>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>ALTE SERV. PUBL. GENERALE   - CAP. 54. A    din  care:</t>
  </si>
  <si>
    <t xml:space="preserve"> SANATATE  -  CAP. 66. A</t>
  </si>
  <si>
    <t xml:space="preserve"> AUTOTURISM</t>
  </si>
  <si>
    <t>IN PROPRIETATEA CONSILIULUI JUDETEAN, REALIZATE INAINTE DE ANUL 1978</t>
  </si>
  <si>
    <t>INVESTITIEI, DIR. SANTIER,TAXE,AVIZE, ACORDURI</t>
  </si>
  <si>
    <t>PREŞEDINTE,</t>
  </si>
  <si>
    <t>RETEA CANALIZARE NOUA IN CARTIERUL BORZESTI MUNICIPIUL ONESTI-PROIECT SI EXEC</t>
  </si>
  <si>
    <t>TERMICE SITUATA IN INCINTA SCOLII NR.1 TG. OCNA STR.N. ARBANAS NR.4-6</t>
  </si>
  <si>
    <t>DOCUMENTATII TEHNOCO ECONOMICE SI EXECUTIE LUCRARI DE AMENAJARE EXTERIOARA</t>
  </si>
  <si>
    <t>DOCUMENTATII TEHNOCO ECONOMICE SI EXECUTIE LUCRARI DE DESFIINTARE A CENTRALEI</t>
  </si>
  <si>
    <t>AFERENTE IMOBILULUI LEAGAN NR. 1 DIN MUNICIPIUL BACAU STR. G. BACOVIA NR.54</t>
  </si>
  <si>
    <t>ACHIZITII IMOBILE</t>
  </si>
  <si>
    <t>ACHIZITIE CASA VASILE ALECSANDRI STR. GEORGE APOSTU NR.3</t>
  </si>
  <si>
    <t>DOCUMENTATII TEHNICO ECONOMICE PENTRU PUNEREA IN SIGURANTA A IMOBILULUI</t>
  </si>
  <si>
    <t>CASA NR.2 DIN MUNICIPIUL BACAU STR.H COANDA NR.2 (ARHIVA+ SPATII DE DEPOZITARE)</t>
  </si>
  <si>
    <t>1=2+7+8</t>
  </si>
  <si>
    <t>LUCRARI  IN  CONTINUARE : PROIECTE (56)</t>
  </si>
  <si>
    <t>PROIECTE  (56)  DIN CARE :</t>
  </si>
  <si>
    <t>DETECTOR PORTABIL PENTRU MASURAREA CONCENTRATIEI DE GAZE</t>
  </si>
  <si>
    <t>LAPTOP</t>
  </si>
  <si>
    <t>AMENAJARE ACCES DEMISOL LA CATEDRALA ORTODOXA "INALTAREA DOMNULUI" BACAU</t>
  </si>
  <si>
    <t>RK LA CLADIRE CENTRUL SCOLAR -C11 DIN CADRUL CSEI NR.1 BACAU-EXECUTIE LUCRARI</t>
  </si>
  <si>
    <t>SI CHELTUIELI CONEXE</t>
  </si>
  <si>
    <t>CENTRUL SCOLAR DE EDUCATIE INCLUZIVA NR.1 BACAU</t>
  </si>
  <si>
    <t>SCOALA GIMNAZIALA SPECIALA "MARIA MONTESSORI" BACAU</t>
  </si>
  <si>
    <t>CENTRUL SCOLAR DE EDUCATIE INCLUZIVA NR.2 COMANESTI</t>
  </si>
  <si>
    <t>RK C11 (CLADIRE ATELIERE) PENTRU LABORATOR MEDICINA LEGALA, CHELTUIELI CONEXE</t>
  </si>
  <si>
    <t>RK PAVILION HIV, CHELTUIELI CONEXE</t>
  </si>
  <si>
    <t>ACHIZITII MUZEALE</t>
  </si>
  <si>
    <t>CRRN PIETRICICA COMANESTI</t>
  </si>
  <si>
    <t>CSC FILIPESTI</t>
  </si>
  <si>
    <t xml:space="preserve">AGRICULTURA SI SILVICULTURA  - CAP. 83 </t>
  </si>
  <si>
    <t>VI</t>
  </si>
  <si>
    <t>CAMERA AGRICOLA JUDETEANA BACAU</t>
  </si>
  <si>
    <t>AUTOTURISM</t>
  </si>
  <si>
    <t>PTH+EXECUTIE - REABILITARE SI MODERNIZARE DJ. 241 A IZV. BERHECIULUI SECUIENI</t>
  </si>
  <si>
    <t>PTH+EXECUTIE - REABILITARE SI MODERNIZARE DJ. 117 PODURI KM. 17+000-21+180</t>
  </si>
  <si>
    <t>JUDET BACAU</t>
  </si>
  <si>
    <t xml:space="preserve">ACHIZITIE CALCULATOARE </t>
  </si>
  <si>
    <t>CRESTEREA CAPACIT. PORTANTE SI MODERNIZARE PISTA DE DECOLARE SI ATERIZARE</t>
  </si>
  <si>
    <t xml:space="preserve"> MODERNIZAREA SI DEZVOLTAREA INFRASTRUCTURII DE TRANSPORT AERIAN</t>
  </si>
  <si>
    <t>CAP. 80.02 -   ALTE ACTIVITATI ECONOMICE - ANRS</t>
  </si>
  <si>
    <t>IMPRIMANTA</t>
  </si>
  <si>
    <t>VIDEOPROIECTOR</t>
  </si>
  <si>
    <t>LUCRARI DE SISTEMATIZARE PE VERTICALA SI RACORDURI LA UTILITATI COMPARTIMENT</t>
  </si>
  <si>
    <t>DE RADIOTERAPIE</t>
  </si>
  <si>
    <t>STUDIU DE FEZABILITATE ALIMENTARE CU APA SUPLIMENTARA PARTIA DE SCHI NEMIRA</t>
  </si>
  <si>
    <t>ECHIPAMENT IT, LICENTE</t>
  </si>
  <si>
    <t xml:space="preserve">EXPERTIZAREA TEHNICA  SI A PERFORMANTELOR ENERGETICE LA CONSTRUCTIILE AFLATE </t>
  </si>
  <si>
    <t xml:space="preserve">CULTURA, RECREERE SI RELIGIE  -  CAP. 67. A </t>
  </si>
  <si>
    <t>ORTODOXA: INALTAREA DOMNULUI" BACAU INCLUSIV CHELTUIELI CONEXE</t>
  </si>
  <si>
    <t>SPECIALA, CONSULT. URMARIRE SPECIALA A COMPORTARII CONSTR,TAXE,AVIZE,ACORDURI</t>
  </si>
  <si>
    <t>DOTARI INDEPENDENTE: din care</t>
  </si>
  <si>
    <t>APARATURA MEDICALA - COFINANTARE 10 %</t>
  </si>
  <si>
    <t>FEDR/SEE</t>
  </si>
  <si>
    <t>STATIE DE EPURARE A APELOR UZATE MENAJERE IN MUNICIPIUL ONESTI, JUDETUL</t>
  </si>
  <si>
    <t>ACTIVE FINANCIARE  ( 72 )</t>
  </si>
  <si>
    <t>MAJORARE CAPITAL SOCIAL CENTRUL DE AFACERI SI EXPOZITIONAL BC</t>
  </si>
  <si>
    <t>EXECUTIE REABILITARE SI MODERNIZARE DJ. 241 C ROSIORI VALEA MARE KM.1+650-4+050</t>
  </si>
  <si>
    <t>PTH+EXECUTIE REABILITARESI MODERNIZARE DJ.123 LIMITA JUDET HARGHITA VALEA</t>
  </si>
  <si>
    <t>EXECUTIE REABILITARE PODET PE DJ 241 D KM. 2+700 - LA LIPOVA</t>
  </si>
  <si>
    <t>PTH+EXECUTIE - REABILIT. SI MODERNIZ. DJ.119 KM. 25+740 - 27+993 LA CIUCANI</t>
  </si>
  <si>
    <t>PTH+EXECUTIE - REABILITARE SI MODERNIZARE DJ. 207 D LIMITA JUDET NEAMT PRAJESTI</t>
  </si>
  <si>
    <t>PTH+EXECUTIE - REABILITARE SI MODERNIZARE DJ. 241 LIMITA JUDET VRANCEA-PODU</t>
  </si>
  <si>
    <t>TURCULUI GLAVANESTI MOTOSENI RACHITOASA COLONESTI IZV. BERHECIULUI</t>
  </si>
  <si>
    <t>STUDII PENTRU OBTINEREA AUTORIZATIEI DE GOSPODARIRE A APELOR PENTRU OBIECTIV</t>
  </si>
  <si>
    <t>POD PESTE RAUL BISTRITA PE DJ. 207 G LETEA VECHE</t>
  </si>
  <si>
    <t>POD PESTE RAUL BISTRITA PE DJ. 156 B LA BLAGESTI</t>
  </si>
  <si>
    <t>POD PESTE PARAUL RACATAU PE DJ. 252 LA UNGURENI</t>
  </si>
  <si>
    <t>POD PESTE PARAUL UZ PE DJ.123 LA DARMANESTI</t>
  </si>
  <si>
    <t>EXPERTIZA + REVIZUIRE DALI PENTRU REABILITARE SI MODERNIZARE  DJ. 207 D LIMITA</t>
  </si>
  <si>
    <t>JUDET NEAMT PRAJESTI DN 2 F KM. 28+000 - 50+254</t>
  </si>
  <si>
    <t>EXPERTIZA + REVIZUIRE DALI PENTRU REABILITARE SI MODERNIZARE  DJ. 123 LIMITA</t>
  </si>
  <si>
    <t>JUDET HARGHITA VALEA UZULUI DARMANESTI DN 12 A KM. 41+000-62+103</t>
  </si>
  <si>
    <t>EXPERTIZA + REVIZUIRE DALI PENTRU REABILITARE SI MODERNIZARE  DJ. 119</t>
  </si>
  <si>
    <t>KM. 25+740-27+993 LA CIUCANI JUDETUL BACAU</t>
  </si>
  <si>
    <t>ACHIZITIE XEROX</t>
  </si>
  <si>
    <t>DIN SLANIC MOLDOVA- PROIECT TEHNIC, EXECUTIE LUCRARI, CHELTUIELI CONEXE</t>
  </si>
  <si>
    <t xml:space="preserve"> RIGOLE PENTRU PRELUAREA APEI PLUVIALE DE LA BAZA PARTIEI</t>
  </si>
  <si>
    <t>DE SCHI NEMIRA DIN SLANIC MOLDOVA-PROIECT TEHNIC, EXEC. LUCRARI, CHELT. CONEXE</t>
  </si>
  <si>
    <t>SCARA DE ACCES + PLATFORMA LA STATIA DE IMBARCARE - PROIECT TEHNIC, EXECUTIE</t>
  </si>
  <si>
    <t>LUCRARI, CHELTUIELI CONEXE</t>
  </si>
  <si>
    <t>STATIE TETRA SALVAMONT</t>
  </si>
  <si>
    <t>AUTOUTILITARA 4X4</t>
  </si>
  <si>
    <t>TARGA</t>
  </si>
  <si>
    <t>CALCULATOARE CU LICENTE 3 BUC</t>
  </si>
  <si>
    <t>LICENTE 3 BUC</t>
  </si>
  <si>
    <t>SERVICIUL PUBLIC DE PROTECTIA PLANTELOR</t>
  </si>
  <si>
    <t>DOCUMENTATII TEHNICO ECONOMICE IN VEDEREA CASARII / DEZAFECTARII MAGAZIEI</t>
  </si>
  <si>
    <t>DE PESTICIDE - CPP SASCUT</t>
  </si>
  <si>
    <t>DACIA DOKKER-MOTOR BENZINA; 1,6 MPI-102CP - 75KW TRANSPORT LUCRATORI -5;</t>
  </si>
  <si>
    <t>CAPACITATE TRANSPORT SUBSTANTE CHIMICE ISOLATE DE 800 L - 3000 L</t>
  </si>
  <si>
    <t>CENTRUL DE SERVICII SOCIALE GHIOCELUL BACAU</t>
  </si>
  <si>
    <t>RK INSTALATIE ELECTRICA SI TERMICA LA CLADIREA DIN STR. GHIOCEILOR NR.4 - DOCUM.</t>
  </si>
  <si>
    <t>TEHNICA, EXECUTIE LUCRARI, CHELTUIELI CONEXE</t>
  </si>
  <si>
    <t>MASINI DE SPALAT 3 BUC</t>
  </si>
  <si>
    <t>CENTRUL DE SERVICII SOCIALE ALEXANDRA ONESTI</t>
  </si>
  <si>
    <t>MICROBUZ CU 8-9 LOCURI</t>
  </si>
  <si>
    <t>MASINI DE SPALAT SEMIPROFESIONALE 3 BUC</t>
  </si>
  <si>
    <t xml:space="preserve">CENTRUL PENTRU SERVICII DE TIP FAMILIAL (AMP) </t>
  </si>
  <si>
    <t>RK PENTRU ANVELOPARE TERMICA SI INLOCUIRE TAMPLARIE EXTERIOARA LA CLADIRE</t>
  </si>
  <si>
    <t>PAVILION CAZARE - DOCUMENTATIE TEHNICA, EXECUTIE LUCRARI, CHELTUIELI CONEXE</t>
  </si>
  <si>
    <t>ACHIZITIE SI MONTAJ CENTRALA TERMICA CLADIRE PAVILION CAZARE SI CLADIRE ACT.TERAPIE</t>
  </si>
  <si>
    <t>TREAPTA CHIMICA PENTRU STATIA DE EPURARE</t>
  </si>
  <si>
    <t>INSTALATIE DE DESFUMARE</t>
  </si>
  <si>
    <t>CRRN RACACIUNI</t>
  </si>
  <si>
    <t>RK  ANVELOPARE TERMICA LA CLADIRE P+2 - DOCUM.E TEH, EXECUTIE LUCRARI, CHELT.CONEXE</t>
  </si>
  <si>
    <t>INSTALATII DETECTOARE FUM</t>
  </si>
  <si>
    <t>SISTEM ELECTRONIC INTEGRAT</t>
  </si>
  <si>
    <t>CRRPD TARGU OCNA</t>
  </si>
  <si>
    <t>DISTRUGATOR</t>
  </si>
  <si>
    <r>
      <t>PROIECT, EXEC.LUCRARI, DOTARI SI ECHIPAMENTE, ALTE CHELT. CONEXE</t>
    </r>
    <r>
      <rPr>
        <b/>
        <sz val="8"/>
        <rFont val="Arial"/>
        <family val="2"/>
      </rPr>
      <t xml:space="preserve"> (56) </t>
    </r>
    <r>
      <rPr>
        <b/>
        <sz val="8"/>
        <color indexed="10"/>
        <rFont val="Arial"/>
        <family val="2"/>
      </rPr>
      <t>SMIS 27994</t>
    </r>
  </si>
  <si>
    <t>PLAN DE MENTINERE A CALITATII MEDIULUI-AERULUI</t>
  </si>
  <si>
    <t>LUCRARI  IN  CONTINUARE - PROIECTE</t>
  </si>
  <si>
    <t>AUTOUTILITARA</t>
  </si>
  <si>
    <t>DOCUMENTATIE TEHNICO ECONOMICA PT. AVIZARE SI AUTORIZARE PRIVIND SECURITATEA</t>
  </si>
  <si>
    <t>LA INCENDIU SI PROTECTIE CIVILA, EXECUTIE LUCRARI</t>
  </si>
  <si>
    <t>MULTIFUNCTIONALA XEROX</t>
  </si>
  <si>
    <t>DOCUMENTATIE THE.ECON.PENTRU CONSTRUIREA UNEI MAGAZII DE BUNURI MATERIALE IN</t>
  </si>
  <si>
    <t>MUNICIPIUL BACAU, STR. H. COANDA NR. 4 SI CHELTUIELI CONEXE</t>
  </si>
  <si>
    <t>DOCUMENTATIE THE.ECON.PT. AUTORIZATII DE SECURITATE LA INCENDIU (PROIECTARE, AVIZE</t>
  </si>
  <si>
    <t>DE SPECIALITATE, EXECUTIE LUCRARI) LA CLADIREA SCOALA, SALA DE GIMNASTICA DIN</t>
  </si>
  <si>
    <t>BACAU STR. H. COANDA NR.4 SI INTERNAT- ETAJ 1 SI 2 DIN BACAU STR.H. COANDA NR. 17</t>
  </si>
  <si>
    <t>CORPUL GARDIENILOR PUBLICI, MUNIC. BACAU, STR. 9 MAI NR.104</t>
  </si>
  <si>
    <t>DOCUMENTATII TEHN. ECON. CHELT CONEXE SI EXECUTIE LUCRARI DE INTERVENTIE LA CLADIRE</t>
  </si>
  <si>
    <t>DIRECTIA TAXE SI IMPOZITE LOCALE STR. MARASESTI NR.6</t>
  </si>
  <si>
    <t>DOCUMENTATII TEHN. ECONOMICA - STRATEGIA JUDETEANA PENTRU EFICIENTA ENERGETICA</t>
  </si>
  <si>
    <t>CLADIRILOR DIN PATRIMONIU</t>
  </si>
  <si>
    <t>DOCUMENTATII TEHN. ECONOMICA - PLAN DE INTERVENTIE IN CAZ DE INCENDIU</t>
  </si>
  <si>
    <t>IMPRIMANTE A3 COLOR 4 BUC</t>
  </si>
  <si>
    <t>AUTO TURISM 1 BUC</t>
  </si>
  <si>
    <t>AUTOVEHICUL TIP UTV PENTRU INTERVENTII</t>
  </si>
  <si>
    <t>REMORCA PENTRU UTV</t>
  </si>
  <si>
    <t>INSTALATIE DE STINGERE A INCENDIILOR PENTRU AUTOSENILATA</t>
  </si>
  <si>
    <t>APARAT DE RESPIRAT CU AER COMPRIMAT CU ADUCTIUNE</t>
  </si>
  <si>
    <t>DISPOZITIV DE STOCARE IN RETEA (NAS - NETWORK AREA STORAGE)</t>
  </si>
  <si>
    <t>ECHIPAMENT INDIVIDUAL PENTRU ALPINISTI/SALVATORI 2 BUC</t>
  </si>
  <si>
    <t>FREZA DEZAPEZIRE ALEI PIETONALE</t>
  </si>
  <si>
    <t>ELEVATOR</t>
  </si>
  <si>
    <t>CENTRALA DE INSTIINTARE - ALARMARE</t>
  </si>
  <si>
    <t>GENERATOR TRIFAZIC</t>
  </si>
  <si>
    <t>PROIECT IN ASOCIERE CU CL ONESTI</t>
  </si>
  <si>
    <t xml:space="preserve"> BACAU  PROIECTARE SI EXECUTIE-PROIECT IN ASOCIERE CU CL ONESTI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</si>
  <si>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</si>
  <si>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</si>
  <si>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</si>
  <si>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</si>
  <si>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BLOC OPERATOR (SALI OPERATII) CHELTUIELI CONEXE</t>
  </si>
  <si>
    <t>RK STATIE AER COMPRIMAT SI DISTRIBUIRE PANA LA CLADIRI, CHELTUIELI CONEXE</t>
  </si>
  <si>
    <t xml:space="preserve">RK RETEA DISTRIBUTIE ORIZONTALA SUBSOL, FLUIDE MEDICALE PAVILION MEDICO </t>
  </si>
  <si>
    <t>CHIRURGICAL, CHELTUIELI CONEXE</t>
  </si>
  <si>
    <t>RK INSTALATIE STATIE TRATARE AER MEDIU STERIL CHIRURGIE PLASTICA , CHELT CONEXE</t>
  </si>
  <si>
    <t>RK LUCRARI CONSOLIDARE CT SI RECOMPARTIMENTARE PARTE DIN CT CU DESTINATIE</t>
  </si>
  <si>
    <t>ATELIERE INTRETINERE, CHELTUIELI CONEXE</t>
  </si>
  <si>
    <t>IN ADMINISTRAREA  SJU BACAU (C16-C15-C8-C26-C1)</t>
  </si>
  <si>
    <t>SISTEM ACCES PERSOANE CU DEZABILITATI SECTIA ORL, CHELTUIELI CONEXE</t>
  </si>
  <si>
    <t>STATIE POMPARE SI REZERVOARE APA, INLOCUIRE ECHIPAMENTE TEHNOLOGICE, INSTALATII</t>
  </si>
  <si>
    <t>APA, INCENDIU SI EXECUTARE REZERVOR NOU, CHELTUIELI CONEXE</t>
  </si>
  <si>
    <t>FLUOROSCOP RONTGEN TELEVIZOR 1 BUC - COFINANTARE 10%</t>
  </si>
  <si>
    <t>MAMOGRAF 1 BUC - COFINANTARE 10%</t>
  </si>
  <si>
    <t>INCUBATOR TIP CALEO 5 BUC - COFINANTARE 10%</t>
  </si>
  <si>
    <t>RMN 1,5 T (MAGNET DESCHIS) 1 BUC - COFINANTARE 10%</t>
  </si>
  <si>
    <t>INCUBATOR TIP INSOLETTECALEO 7 BUC - COFINANTARE 10%</t>
  </si>
  <si>
    <t>APARAT ANESTEZIE 3 BUC - COFINANTARE 10%</t>
  </si>
  <si>
    <t>APARAT ANESTEZIE CU CAPNOGRAF 1BUC - COFINANTARE 10%</t>
  </si>
  <si>
    <t>PATURI TERAPIE INTENSIVA  28 BUC - COFINANTARE 10 %</t>
  </si>
  <si>
    <t>EKG 12 DERIVATII 2 BUC UPU - COFINANTARE 10%</t>
  </si>
  <si>
    <t>MONITOR PACIENT (PULSOXIMETRIE, CAPNOMETRIE, TENSIUNE ARTERIALA INVAZIVA</t>
  </si>
  <si>
    <t>EKG PORTABIL 3 BUC - UPU COFINANTARE 10%</t>
  </si>
  <si>
    <t>TENSIUNE ARTERIALA NEINVAZIVA, TEMPERATURA CENTR CA LA MP 40) 1 BUC-UPU - 10%</t>
  </si>
  <si>
    <t>TENSIUNE ARTERIALA NEINVAZIVA, TEMPERATURA CENTR CA LA MP 20) 1 BUC - UPU - 10%</t>
  </si>
  <si>
    <t>SERINGA AUTOMATA 2 BUC - UPU - COFINANTARE 10 %</t>
  </si>
  <si>
    <t>ASPIRATOR DE SECRETII PORTABIL 2 BUC - UPU - COFINANTARE 10 %</t>
  </si>
  <si>
    <t>DEFIBRILATOR AUTOMAT 1 BUC - UPU - COFINANTARE 10 %</t>
  </si>
  <si>
    <t>ORGANIZATOR MEDICAMENTE SI MATERIALE SANITARE CE SE POATE STRANGE SI</t>
  </si>
  <si>
    <t>INTINDE LA NEVOIE IN CORT 2 BUC. - UPU - COFINANTARE 10 %</t>
  </si>
  <si>
    <t>APARAT PORTABIL DEZINFECTIE AMBULANTE SMURD 5 BUC - COFINANTARE 10 %</t>
  </si>
  <si>
    <t>MANECHIN PENTRU IOT/ MASAJ CARDIAC/ ACCES I.V. CU SIMULATOR DE RITM CARDIAC</t>
  </si>
  <si>
    <t>1 BUC - UPU - COFINANTARE 10 %</t>
  </si>
  <si>
    <t>VIDEOPROIECTOR 1 BUC - UPU - COFINANTARE 10 %</t>
  </si>
  <si>
    <t>TROLLER MULTIFUNCTIONAL PENTRU MEDICAMENTE SI MATERIALE SANITARE</t>
  </si>
  <si>
    <t>2 BUC - UPU - COFINANTARE 10 %</t>
  </si>
  <si>
    <t>TARGA LOPATA 1 BUC - UPU - COFINANTARE 10 %</t>
  </si>
  <si>
    <t>LARINGOSCOP CU VARF FLEXIBIL PT. INTUBATII DIFICILE 1 BUC - UPU - COFINANTARE 10 %</t>
  </si>
  <si>
    <t xml:space="preserve">PACHET STATIE DE STERILIZARE MATERNITATE SI MOBILIER AFERENT </t>
  </si>
  <si>
    <t>APARAT ELECTROTERAPIE CURENT JOASA SI MEDIE FRECVENTA CU 2 CANALE - 2BUC</t>
  </si>
  <si>
    <t>APARAT LASER + MAGNEOTERAPIE - 1 BUC</t>
  </si>
  <si>
    <t>APARAT DE DEVELOPARE AUTOMATA - 3 BUC</t>
  </si>
  <si>
    <t>APARAT DE ELECTROSTIMULARE PROFESIONAL - 1 BUC</t>
  </si>
  <si>
    <t>COMPUTER TOMOGRAF PLAN TRATAMENT - 1 BUC</t>
  </si>
  <si>
    <t>APARAT FOTOTERAPIE UVB BANDA INGUSTA  - 1 BUC</t>
  </si>
  <si>
    <t>APARAT INCALZIT PACIENTI  - 1 BUC</t>
  </si>
  <si>
    <t>APARAT INCALZIT SANGE / DEZGHETAT PLASMA  - 1 BUC</t>
  </si>
  <si>
    <t>APARAT MASURARE RAPIDA HLG  - 1 BUC</t>
  </si>
  <si>
    <t>APARAT MULTIFUNCTIONAL REABILITARE MARCHY HG 7000  - 1 BUC</t>
  </si>
  <si>
    <t>APARAT PENTRU SPALAT SI STERILIZAT PLOSTI  - 68 BUC</t>
  </si>
  <si>
    <t>RK LA   CONSTRUCTIILE CENTRU RADIO (C3) SI INTRARE BECI ACCES SECUNDAR</t>
  </si>
  <si>
    <t xml:space="preserve"> PUNCT CONDUCERE  (C6) -   DOC THE EC, EXECUTIE, CHELT CONEXE</t>
  </si>
  <si>
    <t>APARAT TRACTIUNE AUTOTRAC 460 - 1 BUC</t>
  </si>
  <si>
    <t>ASPIRATOR SECRETII CHIRURGICAL MOBIL - 22 BUC</t>
  </si>
  <si>
    <t>AUDIOMETRU - 1 BUC</t>
  </si>
  <si>
    <t>AUTOCLAV 18 L - 1 BUC</t>
  </si>
  <si>
    <t>AUTOCLAV 50 L - 1 BUC</t>
  </si>
  <si>
    <t>AUTOCLAV CU PROGRAMARE ELECTRONICA 90 L - 1 BUC</t>
  </si>
  <si>
    <t>AUTOKERATOREFRACTOMETRU - 1 BUC</t>
  </si>
  <si>
    <t>BANDA HEMOSTATICA CU TENSIUNE CONTROLATA - 2 BUC</t>
  </si>
  <si>
    <t>BIOMICROSCOP - 1 BUC</t>
  </si>
  <si>
    <t>CANAPEA MASAJ PICASSO 4 SECTIUNI - 1 BUC</t>
  </si>
  <si>
    <t>CAPILAROMETRU - 1 BUC</t>
  </si>
  <si>
    <t>CARDIOTOGRAF - 2 BUC</t>
  </si>
  <si>
    <t>CENTRIFUGE 16 LOCURI - 1 BUC</t>
  </si>
  <si>
    <t>CENTRIFUGE 32 LOCURI - 1 BUC</t>
  </si>
  <si>
    <t>CENTRIFUGE 8 LOCURI - 1 BUC</t>
  </si>
  <si>
    <t>CISTOSCOP - 1 BUC</t>
  </si>
  <si>
    <t>CLESTE+DEPARTATOR (INSTRUM) - 4BUC</t>
  </si>
  <si>
    <t>COLPOSCOP - 1BUC</t>
  </si>
  <si>
    <t>CRIOCAUTER - 1BUC</t>
  </si>
  <si>
    <t>DEFIBRILATOR CU STIMULARE EXTERNA SI CU PADELE - 5BUC</t>
  </si>
  <si>
    <t>DERMATOM - 2BUC</t>
  </si>
  <si>
    <t>ECOGRAF - 3BUC</t>
  </si>
  <si>
    <t>ECOGRAF PORTABIL CU SONDA PT CORD SI VASE  - 1BUC</t>
  </si>
  <si>
    <t>EKG MOBIL - 10BUC</t>
  </si>
  <si>
    <t>ELECTROCAUTER - 6BUC</t>
  </si>
  <si>
    <t>ELECTROCAUTER CU RADIOFRECVENTA - 1BUC</t>
  </si>
  <si>
    <t>ELECTROENCEFALOGRAF (EEG) - 1BUC</t>
  </si>
  <si>
    <t>ELECTROGARDIOGRAF - 1BUC</t>
  </si>
  <si>
    <t>ELECTROMIOGRAF (EMG) - 1BUC</t>
  </si>
  <si>
    <t>ELEVATOR HIDRAULIC CU ACTIONARE ELECTRICA - 3BUC</t>
  </si>
  <si>
    <t>ETUVA - 7BUC</t>
  </si>
  <si>
    <t>EXPIROGRAF (SPIROMETRU) - 1BUC</t>
  </si>
  <si>
    <t>FIBROSCAN  - 1BUC</t>
  </si>
  <si>
    <t>FIERASTRAU ELECTRIC PENTRU TAIAT GIPS  - 2BUC</t>
  </si>
  <si>
    <t>HOLTER TA - 3BUC</t>
  </si>
  <si>
    <t>INJECTOMAT - 28BUC</t>
  </si>
  <si>
    <t>LENTILA TRANSEQUATOR - 1BUC</t>
  </si>
  <si>
    <t>MASA CHIRURGICALA - 5BUC</t>
  </si>
  <si>
    <t>MASA CHIRURGICALA ORTOPEDICA - 1BUC</t>
  </si>
  <si>
    <t>MASA ELONGATIE 4 SEGMENTE - 1BUC</t>
  </si>
  <si>
    <t>MASA GINECOLOGICA - 3BUC</t>
  </si>
  <si>
    <t>MICROSCISSOR 3.4 MM -INSTRUMENTAR - 2BUC</t>
  </si>
  <si>
    <t>MICROSCOAPE  - 2BUC</t>
  </si>
  <si>
    <t>MONITOARE FUNCTII VITALE - 30BUC</t>
  </si>
  <si>
    <t>MONITOR CURARA TOF - 1BUC</t>
  </si>
  <si>
    <t>MONITOR MEDICAL 19 INCH  CAMERA STORZ  - 1BUC</t>
  </si>
  <si>
    <t>NEBULIZATOR ULTRASONIC - 1BUC</t>
  </si>
  <si>
    <t>NEGATOSCOP 40/43 - 1BUC</t>
  </si>
  <si>
    <t>OFTALMOSCOP HEINE BETA 200 - 1BUC</t>
  </si>
  <si>
    <t>OSCILOMETRU (OSCILOSCOP) - 1BUC</t>
  </si>
  <si>
    <t>OSTEODENSITOMETRU - 1BUC</t>
  </si>
  <si>
    <t>OTOENDOSCOP - 1BUC</t>
  </si>
  <si>
    <t>PENSA BASKET+GRASPER+TAIETOARE - 6BUC</t>
  </si>
  <si>
    <t>POMPA AUTOMATA DE PERFUZIE  - 1BUC</t>
  </si>
  <si>
    <t>POMPA NUTRITIE - 1BUC</t>
  </si>
  <si>
    <t>POMPE VOLUMAT - 7BUC</t>
  </si>
  <si>
    <t>PUNCH 3.4 MM -INSTRUMETAR  - 1BUC</t>
  </si>
  <si>
    <t>RADIOCAUTER - 1BUC</t>
  </si>
  <si>
    <t>SINUSOSCOP 70 GRADE - 1BUC</t>
  </si>
  <si>
    <t>STATIE CENTRALA MONITORIZARE - 2BUC</t>
  </si>
  <si>
    <t>STEPPER KETTLER -RECUPERARE MED.  - 2BUC</t>
  </si>
  <si>
    <t>UNITATEA LAPORASCOPICA  - 1BUC</t>
  </si>
  <si>
    <t>URETEROSCOP - 1BUC</t>
  </si>
  <si>
    <t>VENTILATOR  - 2BUC</t>
  </si>
  <si>
    <t>VENTILATOR NOU NASCUTI +COPIL - 1BUC</t>
  </si>
  <si>
    <t>Aparat de spalat pavimente - 5BUC</t>
  </si>
  <si>
    <t>Balanta electronica (0,01-g-1 kg) - 1BUC</t>
  </si>
  <si>
    <t>Carucior resuscitare - 2BUC</t>
  </si>
  <si>
    <t>Distilator capacitate medie - 1BUC</t>
  </si>
  <si>
    <t>Dulapuri /casete pentru medicatia zilnica paciente in TI - 4BUC</t>
  </si>
  <si>
    <t>Imprimanta pentru Ecograf mobil APOGEE 5300 - 1BUC</t>
  </si>
  <si>
    <t>Lampa Saturno  - 1BUC</t>
  </si>
  <si>
    <t>Masina  de spalat mopuri si lavete - 3BUC</t>
  </si>
  <si>
    <t>Masina minicar pentru transportul mesei in interiorul cutii spitalului - 1BUC</t>
  </si>
  <si>
    <t>Masina pt.curatat drumurile pe timp de iarna cu acces. aferente BOBCAT-1BUC</t>
  </si>
  <si>
    <t>Masa tratament cu sist. de inchidere, sertare pt.medicam.si mater. Sanit - 3 BUC</t>
  </si>
  <si>
    <t>Motor chirurgical cu acumulatori, acces, alezoare, fierastrau oscilant - 1BUC</t>
  </si>
  <si>
    <t>Motor  pentru interventii artroscopice - 1BUC</t>
  </si>
  <si>
    <t>Motor mana chirurgie plastica - 1BUC</t>
  </si>
  <si>
    <t>Platforma Kern-pt cantarit pacienti imobilizati - 1BUC</t>
  </si>
  <si>
    <t>Targa lopata  - 1BUC</t>
  </si>
  <si>
    <t>Unitate centrala cu monitor care determina punctul de intrare pentru zavorarea</t>
  </si>
  <si>
    <t>gaurilor distale si permite vizualizarea capatului distal al tijei - 1BUC</t>
  </si>
  <si>
    <t>Scaun ORL cu tetiera - 1BUC</t>
  </si>
  <si>
    <t>Cositoare iarba  - 1BUC</t>
  </si>
  <si>
    <t>Suflante/aspiratoare frunze - 1BUC</t>
  </si>
  <si>
    <t>LICENTA WINDOWS 3 BUC</t>
  </si>
  <si>
    <t>LICENTA ANTIVIRUS 4 BUC</t>
  </si>
  <si>
    <t>Tocator legume - 1BUC</t>
  </si>
  <si>
    <t>SISTEM DE PERFUZIE SUB PRESIUNE CU INCALZIRE - UPU - 2 BUC</t>
  </si>
  <si>
    <t>BIBLIOTECA JUDETEANA "C. STURDZA"</t>
  </si>
  <si>
    <t>ANSAMBLUL FOLCLORIC BUSUIOCUL</t>
  </si>
  <si>
    <t>INTOCMIRE DOCUMENTATIE CADASTRU PENTRU IMOBILELE DIN STR. TROTUS NR.6 A SI NR. 10</t>
  </si>
  <si>
    <t>MASINA DE CUSUT SI BRODAT</t>
  </si>
  <si>
    <t>DOCUMENTATIE TEHNICO ECONOMICA PSI SI EXECUTIE LUCRARI</t>
  </si>
  <si>
    <t>FLAUT - 2 BUC</t>
  </si>
  <si>
    <t>COPIATOR XEROX - 1 BUC</t>
  </si>
  <si>
    <t>CALCULATOR - 1 BUC</t>
  </si>
  <si>
    <t>LAPTOP - 1 BUC</t>
  </si>
  <si>
    <t>SET CLARINET - 2 BUC</t>
  </si>
  <si>
    <t>IMPRIMANTA MULTIFUNCTIONALA 1 BUC</t>
  </si>
  <si>
    <t>MEMORIALA "GEORGE BACOVIA"</t>
  </si>
  <si>
    <t xml:space="preserve">DOCUMENTATII TEHNICO ECONOMICE SI RK -AMENAJARE BECI SI CURTE INTERIOARA  LA CASA 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</si>
  <si>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</si>
  <si>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</si>
  <si>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</si>
  <si>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 xml:space="preserve">RK DOCUMENTATII TEHNICO ECON. CHELTUIELI CONEXE EXEC. LUCRARI PENTRU INLOCUIRE </t>
  </si>
  <si>
    <t>ACOPERIS CASA MEMORIALA "NICU ENEA"</t>
  </si>
  <si>
    <t>DOC. TEHNICO EC, CHELT CONEXE, EXEC. LUCRARI PENTRU DESFIINTAREA CLADIRII IN CARE A</t>
  </si>
  <si>
    <t>FUNCTIONAT SECTIA DE ETNOGRAFIE A COMPLEXULUI MUZEAL "IULIAN ANTONESCU" BACAU</t>
  </si>
  <si>
    <t>STR. N. TITULESCU NR.23 (IN SPATE) NR. INVENTAR 10320</t>
  </si>
  <si>
    <t>DOC. TEHNICO ECON PENTRU AUDITAREA ENERGETICA A CLADIRILOR {COMPLEX MUXEAL STR</t>
  </si>
  <si>
    <t>9 MAI NR.7)</t>
  </si>
  <si>
    <t>DOCUM. TEHNICO ECON SI CHELT. CONEXE PENTRU REORGANIZARE SI MODERNIZARE CIRCUIT</t>
  </si>
  <si>
    <t>SPATIU MUZEAL, ADMINISTRATIV SI RELATII PUBLICE, AMENAJARE SI DOTARE SALA PENTRU</t>
  </si>
  <si>
    <t>CONFERINTE, SIMPOZIOANE, ACTIVITATI CULTURAL-STIINTIFICE- COMPLEXUL MUZEAL "IULIAN</t>
  </si>
  <si>
    <t>ANTONESCU" BACAU STR. 9 MAI NR.7 CORP A SI B PARTER</t>
  </si>
  <si>
    <t>LICENTE, PROGRAME GRAFICA, PRELUCRARE IMAGINE</t>
  </si>
  <si>
    <t>APARATURA PENTRU LABORATORUL DE RESTAURARE HARTIE DIN CARE:</t>
  </si>
  <si>
    <t xml:space="preserve"> - INSTALATIE DE DEZACIDIFIERE</t>
  </si>
  <si>
    <t xml:space="preserve"> - INSTALATIE DE DESPRAFUIRE</t>
  </si>
  <si>
    <t xml:space="preserve"> - PH- METRU</t>
  </si>
  <si>
    <t xml:space="preserve"> - MASA LUMINOASA</t>
  </si>
  <si>
    <t xml:space="preserve"> - MICROSCOP</t>
  </si>
  <si>
    <t xml:space="preserve"> - CLASIFICATOR ORIZONTAL</t>
  </si>
  <si>
    <t>IMPRIMANTA LASER COLOR</t>
  </si>
  <si>
    <t>GHILOTINA MANUALA CU STAND DE LUCRU</t>
  </si>
  <si>
    <t>PARATRAZNET LA CASA MEMORIALA "GEORGE BACOVIA"</t>
  </si>
  <si>
    <t>LUCRARI DE REALIMENTARE CU APA POTABILA LA LIMITA PROPRIETATII DIN STR. ALEEA</t>
  </si>
  <si>
    <t>PARCULUI NR.9 - SF, DOCUMENT. TENNICO ECON, PROIECTARE, EXECUTIE</t>
  </si>
  <si>
    <t>DOCUM TEHNICO ECON IN VEDEREA REALIZARII UNEI CONSTRUCTII DE TIP ATELIER TAMPLARIE</t>
  </si>
  <si>
    <t>PE O SUPRAFATA DE 90 mp LA CLADIREA MUZEU DIN STR. ALEEA PARCULUI NR.9 BACAU</t>
  </si>
  <si>
    <t>DOCUMENT TEHNIC ECON SI CHELT DE EXECUTIE IN VEDEREA DEMOLARII UNEI CLADIRI ANEXA</t>
  </si>
  <si>
    <t xml:space="preserve">DIN CADRUL OBSERVATORULUI ASTRONOMIC BACAU STR. I. GHE. DESTELNICA NR.8 IN </t>
  </si>
  <si>
    <t>SUPRAFATA DE 53 mp</t>
  </si>
  <si>
    <t>ACHIZ. ANIMALE NATURALIZATE ,MULAJE ALTE MATERIALE EXPOZITII</t>
  </si>
  <si>
    <t xml:space="preserve">                                                                                  PE ANUL  2016</t>
  </si>
  <si>
    <t>PTH+EXECUTIE - REABILITARE SI MODERNIZARE DJ.252 C KM. 8+022-23+088 TATARASTI</t>
  </si>
  <si>
    <t>EXPERTIZA + REVIZUIRE DALI PENTRU REABILITARE SI MODERNIZARE  DJ. 252 C</t>
  </si>
  <si>
    <r>
      <t xml:space="preserve">KM. 8+022 - 23+088 TATARASTI-CORBASCA - </t>
    </r>
    <r>
      <rPr>
        <b/>
        <sz val="8"/>
        <color indexed="10"/>
        <rFont val="Arial"/>
        <family val="2"/>
      </rPr>
      <t>PNDL</t>
    </r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</si>
  <si>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</si>
  <si>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r>
      <t xml:space="preserve">KM. 64+250 - 78+114 - </t>
    </r>
    <r>
      <rPr>
        <b/>
        <sz val="8"/>
        <color indexed="10"/>
        <rFont val="Arial"/>
        <family val="2"/>
      </rPr>
      <t>POR</t>
    </r>
  </si>
  <si>
    <r>
      <t xml:space="preserve">KM. 25+000 - 83+368 - </t>
    </r>
    <r>
      <rPr>
        <b/>
        <sz val="8"/>
        <color indexed="10"/>
        <rFont val="Arial"/>
        <family val="2"/>
      </rPr>
      <t>POR</t>
    </r>
  </si>
  <si>
    <r>
      <t xml:space="preserve">DN 2 F KM. 28+000 - 50+254 - </t>
    </r>
    <r>
      <rPr>
        <b/>
        <sz val="8"/>
        <color indexed="10"/>
        <rFont val="Arial"/>
        <family val="2"/>
      </rPr>
      <t>POR</t>
    </r>
  </si>
  <si>
    <r>
      <t xml:space="preserve">UZULUI DARMANESTI DN 12 A KM.41+000-62+103 - </t>
    </r>
    <r>
      <rPr>
        <b/>
        <sz val="8"/>
        <color indexed="10"/>
        <rFont val="Arial"/>
        <family val="2"/>
      </rPr>
      <t>PNDL</t>
    </r>
  </si>
  <si>
    <r>
      <t>MODERNIZRE DJ. 243 B FANTANELE- PRAJA - MOTOSENI , KM. 25+400 - 33+568 -</t>
    </r>
    <r>
      <rPr>
        <b/>
        <sz val="8"/>
        <color indexed="10"/>
        <rFont val="Arial"/>
        <family val="2"/>
      </rPr>
      <t xml:space="preserve"> PNDL</t>
    </r>
  </si>
  <si>
    <r>
      <t xml:space="preserve">MODERNIZARE DJ. 207 F SIRETU - SERBESTI, KM. 11+500 - 14+100 - </t>
    </r>
    <r>
      <rPr>
        <b/>
        <sz val="8"/>
        <color indexed="10"/>
        <rFont val="Arial"/>
        <family val="2"/>
      </rPr>
      <t>PNDL</t>
    </r>
  </si>
  <si>
    <t>IX</t>
  </si>
  <si>
    <t xml:space="preserve"> STR. ALEEA PARCULUI NR.9 BACAU </t>
  </si>
  <si>
    <t xml:space="preserve"> LUCRARI DE PREVENIRE, ASIGURAREA SECURITATII LA INCENDIU, CLADIRE MUZEU</t>
  </si>
  <si>
    <t>JUDETUL BACAU</t>
  </si>
  <si>
    <t>DOCUMENTATIE TEHNICO ECONOMICA SI CHELTUIELI CONEXE AFERENTE OBIECTIVULUI DE</t>
  </si>
  <si>
    <t>INVESTITII NOUA BIBLIOTECA JUDETEANA BACAU</t>
  </si>
  <si>
    <t>DOCUMENTATII THE.ECON SI EXECUTIE LUCRARI DE DESFIINTARE A UNOR CLADIRI AFLATE</t>
  </si>
  <si>
    <t>Sorin Brasoveanu</t>
  </si>
  <si>
    <t>ACTUALIZAT</t>
  </si>
  <si>
    <t>INITIAL BL 51,00-51,00=0,00</t>
  </si>
  <si>
    <t>INITIAL 1,353,00-42,00=1,311,00</t>
  </si>
  <si>
    <t>INITIAL BL 231,00-7,00=224,00</t>
  </si>
  <si>
    <t>INITIAL BL 150,00+100,00=250,00</t>
  </si>
  <si>
    <t>INITIAL BL = 2659,20+ 600,00= 3.259,20 mii lei</t>
  </si>
  <si>
    <t>INITIAL BL 29,000,00-2.760,00=26,240,00</t>
  </si>
  <si>
    <t>INITIAL BL 1.995,00+2.050,00=4.045,00</t>
  </si>
  <si>
    <t>INITIAL BL 52,00+158,00=210,00</t>
  </si>
  <si>
    <t>INITIAL BL 119,00+377,00=496,00</t>
  </si>
  <si>
    <t>INITIAL BL 41,00+101,00=142,00</t>
  </si>
  <si>
    <t>SEPT</t>
  </si>
  <si>
    <t>DIRECTOR EXECUTIV,</t>
  </si>
  <si>
    <t>Gabriela Mitrea</t>
  </si>
  <si>
    <t xml:space="preserve">SEDINTA RECTIFICARE    30.09.2016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</si>
</sst>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4"/>
      <name val="Arial"/>
      <family val="2"/>
    </font>
    <font>
      <sz val="10"/>
      <color indexed="8"/>
      <name val="Arial"/>
      <family val="2"/>
    </font>
    <font>
      <b/>
      <sz val="1"/>
      <name val="Arial"/>
      <family val="2"/>
    </font>
    <font>
      <b/>
      <i/>
      <u val="single"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60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13" borderId="13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19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21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0" fontId="2" fillId="13" borderId="20" xfId="0" applyFont="1" applyFill="1" applyBorder="1" applyAlignment="1">
      <alignment/>
    </xf>
    <xf numFmtId="0" fontId="2" fillId="13" borderId="25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2" fillId="38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2" fillId="33" borderId="40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9" fillId="0" borderId="34" xfId="0" applyFont="1" applyFill="1" applyBorder="1" applyAlignment="1">
      <alignment/>
    </xf>
    <xf numFmtId="0" fontId="2" fillId="13" borderId="32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" fillId="39" borderId="25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1" fillId="0" borderId="0" xfId="0" applyFont="1" applyBorder="1" applyAlignment="1">
      <alignment/>
    </xf>
    <xf numFmtId="171" fontId="3" fillId="0" borderId="43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171" fontId="3" fillId="13" borderId="47" xfId="42" applyFont="1" applyFill="1" applyBorder="1" applyAlignment="1">
      <alignment horizontal="center"/>
    </xf>
    <xf numFmtId="171" fontId="3" fillId="13" borderId="42" xfId="42" applyFont="1" applyFill="1" applyBorder="1" applyAlignment="1">
      <alignment horizontal="center"/>
    </xf>
    <xf numFmtId="171" fontId="2" fillId="13" borderId="42" xfId="42" applyFont="1" applyFill="1" applyBorder="1" applyAlignment="1">
      <alignment horizontal="center"/>
    </xf>
    <xf numFmtId="171" fontId="2" fillId="13" borderId="48" xfId="42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33" borderId="3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33" borderId="37" xfId="0" applyFont="1" applyFill="1" applyBorder="1" applyAlignment="1">
      <alignment horizontal="left"/>
    </xf>
    <xf numFmtId="0" fontId="9" fillId="0" borderId="30" xfId="0" applyFont="1" applyBorder="1" applyAlignment="1">
      <alignment/>
    </xf>
    <xf numFmtId="0" fontId="2" fillId="33" borderId="33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171" fontId="3" fillId="13" borderId="16" xfId="42" applyFont="1" applyFill="1" applyBorder="1" applyAlignment="1">
      <alignment horizontal="left"/>
    </xf>
    <xf numFmtId="4" fontId="3" fillId="13" borderId="16" xfId="42" applyNumberFormat="1" applyFont="1" applyFill="1" applyBorder="1" applyAlignment="1">
      <alignment horizontal="left"/>
    </xf>
    <xf numFmtId="171" fontId="3" fillId="33" borderId="49" xfId="42" applyFont="1" applyFill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7" fillId="0" borderId="51" xfId="42" applyNumberFormat="1" applyFont="1" applyBorder="1" applyAlignment="1">
      <alignment horizontal="left"/>
    </xf>
    <xf numFmtId="171" fontId="3" fillId="0" borderId="41" xfId="42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3" fillId="0" borderId="52" xfId="42" applyFont="1" applyBorder="1" applyAlignment="1">
      <alignment horizontal="left"/>
    </xf>
    <xf numFmtId="171" fontId="3" fillId="0" borderId="53" xfId="42" applyFont="1" applyBorder="1" applyAlignment="1">
      <alignment horizontal="left"/>
    </xf>
    <xf numFmtId="171" fontId="3" fillId="0" borderId="54" xfId="42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7" fillId="0" borderId="55" xfId="42" applyNumberFormat="1" applyFont="1" applyBorder="1" applyAlignment="1">
      <alignment horizontal="left"/>
    </xf>
    <xf numFmtId="4" fontId="3" fillId="0" borderId="54" xfId="42" applyNumberFormat="1" applyFont="1" applyBorder="1" applyAlignment="1">
      <alignment horizontal="left"/>
    </xf>
    <xf numFmtId="4" fontId="3" fillId="34" borderId="49" xfId="42" applyNumberFormat="1" applyFont="1" applyFill="1" applyBorder="1" applyAlignment="1">
      <alignment horizontal="left"/>
    </xf>
    <xf numFmtId="171" fontId="3" fillId="34" borderId="54" xfId="42" applyFont="1" applyFill="1" applyBorder="1" applyAlignment="1">
      <alignment horizontal="left"/>
    </xf>
    <xf numFmtId="171" fontId="3" fillId="0" borderId="42" xfId="42" applyFont="1" applyBorder="1" applyAlignment="1">
      <alignment horizontal="left"/>
    </xf>
    <xf numFmtId="4" fontId="3" fillId="0" borderId="42" xfId="42" applyNumberFormat="1" applyFont="1" applyBorder="1" applyAlignment="1">
      <alignment horizontal="left"/>
    </xf>
    <xf numFmtId="171" fontId="3" fillId="0" borderId="48" xfId="42" applyFont="1" applyBorder="1" applyAlignment="1">
      <alignment horizontal="left"/>
    </xf>
    <xf numFmtId="171" fontId="3" fillId="0" borderId="56" xfId="42" applyFont="1" applyBorder="1" applyAlignment="1">
      <alignment horizontal="left"/>
    </xf>
    <xf numFmtId="171" fontId="3" fillId="33" borderId="35" xfId="42" applyFont="1" applyFill="1" applyBorder="1" applyAlignment="1">
      <alignment horizontal="left"/>
    </xf>
    <xf numFmtId="171" fontId="3" fillId="0" borderId="35" xfId="42" applyFont="1" applyBorder="1" applyAlignment="1">
      <alignment horizontal="left"/>
    </xf>
    <xf numFmtId="171" fontId="3" fillId="0" borderId="57" xfId="42" applyFont="1" applyBorder="1" applyAlignment="1">
      <alignment horizontal="left"/>
    </xf>
    <xf numFmtId="171" fontId="3" fillId="33" borderId="58" xfId="42" applyFont="1" applyFill="1" applyBorder="1" applyAlignment="1">
      <alignment horizontal="left"/>
    </xf>
    <xf numFmtId="171" fontId="3" fillId="0" borderId="55" xfId="42" applyFont="1" applyBorder="1" applyAlignment="1">
      <alignment horizontal="left"/>
    </xf>
    <xf numFmtId="171" fontId="3" fillId="36" borderId="53" xfId="42" applyFont="1" applyFill="1" applyBorder="1" applyAlignment="1">
      <alignment horizontal="left"/>
    </xf>
    <xf numFmtId="171" fontId="3" fillId="36" borderId="16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3" borderId="59" xfId="42" applyFont="1" applyFill="1" applyBorder="1" applyAlignment="1">
      <alignment horizontal="left"/>
    </xf>
    <xf numFmtId="171" fontId="3" fillId="33" borderId="16" xfId="42" applyFont="1" applyFill="1" applyBorder="1" applyAlignment="1">
      <alignment horizontal="left"/>
    </xf>
    <xf numFmtId="171" fontId="3" fillId="33" borderId="17" xfId="42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8" xfId="42" applyFont="1" applyFill="1" applyBorder="1" applyAlignment="1">
      <alignment horizontal="left"/>
    </xf>
    <xf numFmtId="171" fontId="3" fillId="0" borderId="16" xfId="42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3" fillId="33" borderId="56" xfId="42" applyFont="1" applyFill="1" applyBorder="1" applyAlignment="1">
      <alignment horizontal="left"/>
    </xf>
    <xf numFmtId="171" fontId="7" fillId="0" borderId="43" xfId="42" applyFont="1" applyBorder="1" applyAlignment="1">
      <alignment horizontal="left"/>
    </xf>
    <xf numFmtId="171" fontId="7" fillId="0" borderId="55" xfId="42" applyFont="1" applyBorder="1" applyAlignment="1">
      <alignment horizontal="left"/>
    </xf>
    <xf numFmtId="171" fontId="7" fillId="0" borderId="35" xfId="42" applyFont="1" applyBorder="1" applyAlignment="1">
      <alignment horizontal="left"/>
    </xf>
    <xf numFmtId="171" fontId="7" fillId="0" borderId="57" xfId="42" applyFont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>
      <alignment horizontal="left"/>
    </xf>
    <xf numFmtId="4" fontId="7" fillId="0" borderId="43" xfId="42" applyNumberFormat="1" applyFont="1" applyBorder="1" applyAlignment="1">
      <alignment horizontal="left"/>
    </xf>
    <xf numFmtId="171" fontId="3" fillId="33" borderId="41" xfId="42" applyFont="1" applyFill="1" applyBorder="1" applyAlignment="1">
      <alignment horizontal="left"/>
    </xf>
    <xf numFmtId="4" fontId="3" fillId="33" borderId="41" xfId="42" applyNumberFormat="1" applyFont="1" applyFill="1" applyBorder="1" applyAlignment="1">
      <alignment horizontal="left"/>
    </xf>
    <xf numFmtId="171" fontId="7" fillId="0" borderId="52" xfId="42" applyFont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7" fillId="0" borderId="35" xfId="42" applyNumberFormat="1" applyFont="1" applyBorder="1" applyAlignment="1">
      <alignment horizontal="left"/>
    </xf>
    <xf numFmtId="4" fontId="3" fillId="33" borderId="35" xfId="42" applyNumberFormat="1" applyFont="1" applyFill="1" applyBorder="1" applyAlignment="1">
      <alignment horizontal="left"/>
    </xf>
    <xf numFmtId="4" fontId="7" fillId="33" borderId="35" xfId="42" applyNumberFormat="1" applyFont="1" applyFill="1" applyBorder="1" applyAlignment="1">
      <alignment horizontal="left"/>
    </xf>
    <xf numFmtId="171" fontId="7" fillId="0" borderId="42" xfId="42" applyFont="1" applyBorder="1" applyAlignment="1">
      <alignment horizontal="left"/>
    </xf>
    <xf numFmtId="171" fontId="7" fillId="0" borderId="48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43" xfId="42" applyNumberFormat="1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171" fontId="7" fillId="33" borderId="55" xfId="42" applyFont="1" applyFill="1" applyBorder="1" applyAlignment="1">
      <alignment horizontal="left"/>
    </xf>
    <xf numFmtId="4" fontId="3" fillId="36" borderId="53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3" fillId="33" borderId="55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33" borderId="60" xfId="42" applyNumberFormat="1" applyFont="1" applyFill="1" applyBorder="1" applyAlignment="1">
      <alignment horizontal="left"/>
    </xf>
    <xf numFmtId="4" fontId="3" fillId="33" borderId="52" xfId="42" applyNumberFormat="1" applyFont="1" applyFill="1" applyBorder="1" applyAlignment="1">
      <alignment horizontal="left"/>
    </xf>
    <xf numFmtId="171" fontId="3" fillId="0" borderId="61" xfId="42" applyFont="1" applyBorder="1" applyAlignment="1">
      <alignment horizontal="left"/>
    </xf>
    <xf numFmtId="171" fontId="3" fillId="0" borderId="56" xfId="42" applyFont="1" applyFill="1" applyBorder="1" applyAlignment="1">
      <alignment horizontal="left"/>
    </xf>
    <xf numFmtId="171" fontId="7" fillId="33" borderId="35" xfId="42" applyFont="1" applyFill="1" applyBorder="1" applyAlignment="1">
      <alignment horizontal="left"/>
    </xf>
    <xf numFmtId="171" fontId="3" fillId="33" borderId="55" xfId="42" applyFont="1" applyFill="1" applyBorder="1" applyAlignment="1">
      <alignment horizontal="left"/>
    </xf>
    <xf numFmtId="171" fontId="3" fillId="33" borderId="57" xfId="42" applyFont="1" applyFill="1" applyBorder="1" applyAlignment="1">
      <alignment horizontal="left"/>
    </xf>
    <xf numFmtId="171" fontId="3" fillId="0" borderId="59" xfId="42" applyFont="1" applyBorder="1" applyAlignment="1">
      <alignment horizontal="left"/>
    </xf>
    <xf numFmtId="171" fontId="3" fillId="34" borderId="16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171" fontId="3" fillId="0" borderId="62" xfId="42" applyFont="1" applyBorder="1" applyAlignment="1">
      <alignment horizontal="left"/>
    </xf>
    <xf numFmtId="4" fontId="3" fillId="34" borderId="16" xfId="42" applyNumberFormat="1" applyFont="1" applyFill="1" applyBorder="1" applyAlignment="1">
      <alignment horizontal="left"/>
    </xf>
    <xf numFmtId="4" fontId="3" fillId="0" borderId="43" xfId="42" applyNumberFormat="1" applyFont="1" applyFill="1" applyBorder="1" applyAlignment="1">
      <alignment horizontal="left"/>
    </xf>
    <xf numFmtId="4" fontId="3" fillId="0" borderId="35" xfId="42" applyNumberFormat="1" applyFont="1" applyFill="1" applyBorder="1" applyAlignment="1">
      <alignment horizontal="left"/>
    </xf>
    <xf numFmtId="171" fontId="3" fillId="0" borderId="41" xfId="42" applyFont="1" applyFill="1" applyBorder="1" applyAlignment="1">
      <alignment horizontal="left"/>
    </xf>
    <xf numFmtId="4" fontId="3" fillId="0" borderId="41" xfId="42" applyNumberFormat="1" applyFont="1" applyFill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171" fontId="7" fillId="33" borderId="56" xfId="42" applyFont="1" applyFill="1" applyBorder="1" applyAlignment="1">
      <alignment horizontal="left"/>
    </xf>
    <xf numFmtId="4" fontId="7" fillId="0" borderId="57" xfId="42" applyNumberFormat="1" applyFont="1" applyBorder="1" applyAlignment="1">
      <alignment horizontal="left"/>
    </xf>
    <xf numFmtId="4" fontId="3" fillId="0" borderId="35" xfId="42" applyNumberFormat="1" applyFont="1" applyBorder="1" applyAlignment="1">
      <alignment horizontal="left"/>
    </xf>
    <xf numFmtId="171" fontId="7" fillId="33" borderId="60" xfId="42" applyFont="1" applyFill="1" applyBorder="1" applyAlignment="1">
      <alignment horizontal="left"/>
    </xf>
    <xf numFmtId="4" fontId="7" fillId="33" borderId="41" xfId="42" applyNumberFormat="1" applyFont="1" applyFill="1" applyBorder="1" applyAlignment="1">
      <alignment horizontal="left"/>
    </xf>
    <xf numFmtId="4" fontId="7" fillId="0" borderId="41" xfId="42" applyNumberFormat="1" applyFont="1" applyBorder="1" applyAlignment="1">
      <alignment horizontal="left"/>
    </xf>
    <xf numFmtId="4" fontId="7" fillId="0" borderId="52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171" fontId="7" fillId="0" borderId="56" xfId="42" applyFont="1" applyBorder="1" applyAlignment="1">
      <alignment horizontal="left"/>
    </xf>
    <xf numFmtId="171" fontId="7" fillId="0" borderId="60" xfId="42" applyFont="1" applyBorder="1" applyAlignment="1">
      <alignment horizontal="left"/>
    </xf>
    <xf numFmtId="171" fontId="7" fillId="0" borderId="41" xfId="42" applyFont="1" applyBorder="1" applyAlignment="1">
      <alignment horizontal="left"/>
    </xf>
    <xf numFmtId="171" fontId="7" fillId="0" borderId="59" xfId="42" applyFont="1" applyBorder="1" applyAlignment="1">
      <alignment horizontal="left"/>
    </xf>
    <xf numFmtId="171" fontId="7" fillId="0" borderId="63" xfId="42" applyFont="1" applyBorder="1" applyAlignment="1">
      <alignment horizontal="left"/>
    </xf>
    <xf numFmtId="171" fontId="7" fillId="0" borderId="16" xfId="42" applyFont="1" applyBorder="1" applyAlignment="1">
      <alignment horizontal="left"/>
    </xf>
    <xf numFmtId="171" fontId="7" fillId="0" borderId="17" xfId="42" applyFont="1" applyBorder="1" applyAlignment="1">
      <alignment horizontal="left"/>
    </xf>
    <xf numFmtId="171" fontId="3" fillId="35" borderId="16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171" fontId="3" fillId="39" borderId="16" xfId="42" applyFont="1" applyFill="1" applyBorder="1" applyAlignment="1">
      <alignment horizontal="left"/>
    </xf>
    <xf numFmtId="171" fontId="3" fillId="39" borderId="17" xfId="42" applyFont="1" applyFill="1" applyBorder="1" applyAlignment="1">
      <alignment horizontal="left"/>
    </xf>
    <xf numFmtId="171" fontId="3" fillId="35" borderId="62" xfId="42" applyFont="1" applyFill="1" applyBorder="1" applyAlignment="1">
      <alignment horizontal="left"/>
    </xf>
    <xf numFmtId="171" fontId="3" fillId="35" borderId="64" xfId="42" applyFont="1" applyFill="1" applyBorder="1" applyAlignment="1">
      <alignment horizontal="left"/>
    </xf>
    <xf numFmtId="171" fontId="7" fillId="33" borderId="57" xfId="42" applyFont="1" applyFill="1" applyBorder="1" applyAlignment="1">
      <alignment horizontal="left"/>
    </xf>
    <xf numFmtId="171" fontId="7" fillId="33" borderId="52" xfId="42" applyFont="1" applyFill="1" applyBorder="1" applyAlignment="1">
      <alignment horizontal="left"/>
    </xf>
    <xf numFmtId="171" fontId="7" fillId="33" borderId="16" xfId="42" applyFont="1" applyFill="1" applyBorder="1" applyAlignment="1">
      <alignment horizontal="left"/>
    </xf>
    <xf numFmtId="171" fontId="7" fillId="33" borderId="17" xfId="42" applyFont="1" applyFill="1" applyBorder="1" applyAlignment="1">
      <alignment horizontal="left"/>
    </xf>
    <xf numFmtId="171" fontId="3" fillId="0" borderId="63" xfId="42" applyFont="1" applyBorder="1" applyAlignment="1">
      <alignment horizontal="left"/>
    </xf>
    <xf numFmtId="171" fontId="7" fillId="0" borderId="43" xfId="42" applyFont="1" applyFill="1" applyBorder="1" applyAlignment="1">
      <alignment horizontal="left"/>
    </xf>
    <xf numFmtId="171" fontId="7" fillId="34" borderId="17" xfId="42" applyFont="1" applyFill="1" applyBorder="1" applyAlignment="1">
      <alignment horizontal="left"/>
    </xf>
    <xf numFmtId="171" fontId="7" fillId="36" borderId="16" xfId="42" applyFont="1" applyFill="1" applyBorder="1" applyAlignment="1">
      <alignment horizontal="left"/>
    </xf>
    <xf numFmtId="171" fontId="7" fillId="36" borderId="17" xfId="42" applyFont="1" applyFill="1" applyBorder="1" applyAlignment="1">
      <alignment horizontal="left"/>
    </xf>
    <xf numFmtId="4" fontId="3" fillId="34" borderId="53" xfId="42" applyNumberFormat="1" applyFont="1" applyFill="1" applyBorder="1" applyAlignment="1">
      <alignment horizontal="left"/>
    </xf>
    <xf numFmtId="4" fontId="3" fillId="0" borderId="65" xfId="42" applyNumberFormat="1" applyFont="1" applyBorder="1" applyAlignment="1">
      <alignment horizontal="left"/>
    </xf>
    <xf numFmtId="4" fontId="3" fillId="0" borderId="56" xfId="42" applyNumberFormat="1" applyFont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36" borderId="49" xfId="42" applyNumberFormat="1" applyFont="1" applyFill="1" applyBorder="1" applyAlignment="1">
      <alignment horizontal="left"/>
    </xf>
    <xf numFmtId="4" fontId="3" fillId="36" borderId="50" xfId="42" applyNumberFormat="1" applyFont="1" applyFill="1" applyBorder="1" applyAlignment="1">
      <alignment horizontal="left"/>
    </xf>
    <xf numFmtId="171" fontId="3" fillId="36" borderId="50" xfId="42" applyFont="1" applyFill="1" applyBorder="1" applyAlignment="1">
      <alignment horizontal="left"/>
    </xf>
    <xf numFmtId="171" fontId="3" fillId="36" borderId="51" xfId="42" applyFont="1" applyFill="1" applyBorder="1" applyAlignment="1">
      <alignment horizontal="left"/>
    </xf>
    <xf numFmtId="4" fontId="3" fillId="36" borderId="66" xfId="42" applyNumberFormat="1" applyFont="1" applyFill="1" applyBorder="1" applyAlignment="1">
      <alignment horizontal="left"/>
    </xf>
    <xf numFmtId="4" fontId="3" fillId="36" borderId="54" xfId="42" applyNumberFormat="1" applyFont="1" applyFill="1" applyBorder="1" applyAlignment="1">
      <alignment horizontal="left"/>
    </xf>
    <xf numFmtId="171" fontId="3" fillId="36" borderId="54" xfId="42" applyFont="1" applyFill="1" applyBorder="1" applyAlignment="1">
      <alignment horizontal="left"/>
    </xf>
    <xf numFmtId="171" fontId="3" fillId="36" borderId="67" xfId="42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4" fontId="7" fillId="0" borderId="55" xfId="0" applyNumberFormat="1" applyFont="1" applyBorder="1" applyAlignment="1">
      <alignment horizontal="left"/>
    </xf>
    <xf numFmtId="4" fontId="7" fillId="0" borderId="57" xfId="0" applyNumberFormat="1" applyFont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4" fontId="7" fillId="0" borderId="52" xfId="0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7" fillId="0" borderId="35" xfId="0" applyNumberFormat="1" applyFont="1" applyBorder="1" applyAlignment="1">
      <alignment horizontal="left"/>
    </xf>
    <xf numFmtId="4" fontId="3" fillId="13" borderId="53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0" borderId="50" xfId="42" applyNumberFormat="1" applyFont="1" applyFill="1" applyBorder="1" applyAlignment="1">
      <alignment horizontal="left"/>
    </xf>
    <xf numFmtId="4" fontId="3" fillId="33" borderId="68" xfId="42" applyNumberFormat="1" applyFont="1" applyFill="1" applyBorder="1" applyAlignment="1">
      <alignment horizontal="left"/>
    </xf>
    <xf numFmtId="4" fontId="3" fillId="0" borderId="58" xfId="42" applyNumberFormat="1" applyFont="1" applyBorder="1" applyAlignment="1">
      <alignment horizontal="left"/>
    </xf>
    <xf numFmtId="4" fontId="3" fillId="33" borderId="65" xfId="42" applyNumberFormat="1" applyFont="1" applyFill="1" applyBorder="1" applyAlignment="1">
      <alignment horizontal="left"/>
    </xf>
    <xf numFmtId="4" fontId="3" fillId="34" borderId="50" xfId="42" applyNumberFormat="1" applyFont="1" applyFill="1" applyBorder="1" applyAlignment="1">
      <alignment horizontal="left"/>
    </xf>
    <xf numFmtId="4" fontId="3" fillId="34" borderId="66" xfId="42" applyNumberFormat="1" applyFont="1" applyFill="1" applyBorder="1" applyAlignment="1">
      <alignment horizontal="left"/>
    </xf>
    <xf numFmtId="4" fontId="3" fillId="34" borderId="54" xfId="42" applyNumberFormat="1" applyFont="1" applyFill="1" applyBorder="1" applyAlignment="1">
      <alignment horizontal="left"/>
    </xf>
    <xf numFmtId="4" fontId="3" fillId="33" borderId="58" xfId="42" applyNumberFormat="1" applyFont="1" applyFill="1" applyBorder="1" applyAlignment="1">
      <alignment horizontal="left"/>
    </xf>
    <xf numFmtId="4" fontId="3" fillId="33" borderId="59" xfId="42" applyNumberFormat="1" applyFont="1" applyFill="1" applyBorder="1" applyAlignment="1">
      <alignment horizontal="left"/>
    </xf>
    <xf numFmtId="4" fontId="7" fillId="0" borderId="43" xfId="0" applyNumberFormat="1" applyFont="1" applyBorder="1" applyAlignment="1">
      <alignment horizontal="left"/>
    </xf>
    <xf numFmtId="4" fontId="7" fillId="0" borderId="41" xfId="0" applyNumberFormat="1" applyFont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7" fillId="0" borderId="42" xfId="42" applyNumberFormat="1" applyFont="1" applyBorder="1" applyAlignment="1">
      <alignment horizontal="left"/>
    </xf>
    <xf numFmtId="4" fontId="7" fillId="0" borderId="48" xfId="42" applyNumberFormat="1" applyFont="1" applyBorder="1" applyAlignment="1">
      <alignment horizontal="left"/>
    </xf>
    <xf numFmtId="4" fontId="7" fillId="0" borderId="54" xfId="42" applyNumberFormat="1" applyFont="1" applyBorder="1" applyAlignment="1">
      <alignment horizontal="left"/>
    </xf>
    <xf numFmtId="4" fontId="7" fillId="0" borderId="67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3" fillId="0" borderId="56" xfId="42" applyNumberFormat="1" applyFont="1" applyFill="1" applyBorder="1" applyAlignment="1">
      <alignment horizontal="left"/>
    </xf>
    <xf numFmtId="4" fontId="7" fillId="0" borderId="35" xfId="42" applyNumberFormat="1" applyFont="1" applyFill="1" applyBorder="1" applyAlignment="1">
      <alignment horizontal="left"/>
    </xf>
    <xf numFmtId="4" fontId="3" fillId="0" borderId="60" xfId="42" applyNumberFormat="1" applyFont="1" applyFill="1" applyBorder="1" applyAlignment="1">
      <alignment horizontal="left"/>
    </xf>
    <xf numFmtId="4" fontId="3" fillId="0" borderId="59" xfId="42" applyNumberFormat="1" applyFont="1" applyBorder="1" applyAlignment="1">
      <alignment horizontal="left"/>
    </xf>
    <xf numFmtId="4" fontId="3" fillId="0" borderId="68" xfId="42" applyNumberFormat="1" applyFont="1" applyBorder="1" applyAlignment="1">
      <alignment horizontal="left"/>
    </xf>
    <xf numFmtId="4" fontId="3" fillId="0" borderId="62" xfId="42" applyNumberFormat="1" applyFont="1" applyBorder="1" applyAlignment="1">
      <alignment horizontal="left"/>
    </xf>
    <xf numFmtId="4" fontId="3" fillId="0" borderId="65" xfId="42" applyNumberFormat="1" applyFont="1" applyFill="1" applyBorder="1" applyAlignment="1">
      <alignment horizontal="left"/>
    </xf>
    <xf numFmtId="4" fontId="7" fillId="33" borderId="65" xfId="42" applyNumberFormat="1" applyFont="1" applyFill="1" applyBorder="1" applyAlignment="1">
      <alignment horizontal="left"/>
    </xf>
    <xf numFmtId="4" fontId="7" fillId="33" borderId="43" xfId="42" applyNumberFormat="1" applyFont="1" applyFill="1" applyBorder="1" applyAlignment="1">
      <alignment horizontal="left"/>
    </xf>
    <xf numFmtId="4" fontId="7" fillId="33" borderId="56" xfId="42" applyNumberFormat="1" applyFont="1" applyFill="1" applyBorder="1" applyAlignment="1">
      <alignment horizontal="left"/>
    </xf>
    <xf numFmtId="4" fontId="7" fillId="33" borderId="60" xfId="42" applyNumberFormat="1" applyFont="1" applyFill="1" applyBorder="1" applyAlignment="1">
      <alignment horizontal="left"/>
    </xf>
    <xf numFmtId="4" fontId="7" fillId="0" borderId="60" xfId="42" applyNumberFormat="1" applyFont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35" borderId="53" xfId="42" applyNumberFormat="1" applyFont="1" applyFill="1" applyBorder="1" applyAlignment="1">
      <alignment horizontal="left"/>
    </xf>
    <xf numFmtId="4" fontId="3" fillId="35" borderId="16" xfId="42" applyNumberFormat="1" applyFont="1" applyFill="1" applyBorder="1" applyAlignment="1">
      <alignment horizontal="left"/>
    </xf>
    <xf numFmtId="4" fontId="3" fillId="39" borderId="16" xfId="42" applyNumberFormat="1" applyFont="1" applyFill="1" applyBorder="1" applyAlignment="1">
      <alignment horizontal="left"/>
    </xf>
    <xf numFmtId="4" fontId="3" fillId="39" borderId="53" xfId="42" applyNumberFormat="1" applyFont="1" applyFill="1" applyBorder="1" applyAlignment="1">
      <alignment horizontal="left"/>
    </xf>
    <xf numFmtId="4" fontId="3" fillId="35" borderId="58" xfId="42" applyNumberFormat="1" applyFont="1" applyFill="1" applyBorder="1" applyAlignment="1">
      <alignment horizontal="left"/>
    </xf>
    <xf numFmtId="4" fontId="3" fillId="35" borderId="62" xfId="42" applyNumberFormat="1" applyFont="1" applyFill="1" applyBorder="1" applyAlignment="1">
      <alignment horizontal="left"/>
    </xf>
    <xf numFmtId="4" fontId="7" fillId="33" borderId="16" xfId="42" applyNumberFormat="1" applyFont="1" applyFill="1" applyBorder="1" applyAlignment="1">
      <alignment horizontal="left"/>
    </xf>
    <xf numFmtId="4" fontId="7" fillId="33" borderId="42" xfId="42" applyNumberFormat="1" applyFont="1" applyFill="1" applyBorder="1" applyAlignment="1">
      <alignment horizontal="left"/>
    </xf>
    <xf numFmtId="4" fontId="7" fillId="0" borderId="65" xfId="42" applyNumberFormat="1" applyFont="1" applyBorder="1" applyAlignment="1">
      <alignment horizontal="left"/>
    </xf>
    <xf numFmtId="4" fontId="7" fillId="0" borderId="47" xfId="42" applyNumberFormat="1" applyFont="1" applyBorder="1" applyAlignment="1">
      <alignment horizontal="left"/>
    </xf>
    <xf numFmtId="4" fontId="7" fillId="0" borderId="60" xfId="42" applyNumberFormat="1" applyFont="1" applyFill="1" applyBorder="1" applyAlignment="1">
      <alignment horizontal="left"/>
    </xf>
    <xf numFmtId="4" fontId="7" fillId="0" borderId="41" xfId="42" applyNumberFormat="1" applyFont="1" applyFill="1" applyBorder="1" applyAlignment="1">
      <alignment horizontal="left"/>
    </xf>
    <xf numFmtId="4" fontId="7" fillId="0" borderId="43" xfId="42" applyNumberFormat="1" applyFont="1" applyFill="1" applyBorder="1" applyAlignment="1">
      <alignment horizontal="left"/>
    </xf>
    <xf numFmtId="4" fontId="7" fillId="36" borderId="16" xfId="42" applyNumberFormat="1" applyFont="1" applyFill="1" applyBorder="1" applyAlignment="1">
      <alignment horizontal="left"/>
    </xf>
    <xf numFmtId="4" fontId="7" fillId="0" borderId="62" xfId="42" applyNumberFormat="1" applyFont="1" applyBorder="1" applyAlignment="1">
      <alignment horizontal="left"/>
    </xf>
    <xf numFmtId="4" fontId="7" fillId="0" borderId="64" xfId="42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1" fontId="12" fillId="13" borderId="42" xfId="42" applyFont="1" applyFill="1" applyBorder="1" applyAlignment="1">
      <alignment horizontal="center"/>
    </xf>
    <xf numFmtId="171" fontId="12" fillId="13" borderId="16" xfId="42" applyFont="1" applyFill="1" applyBorder="1" applyAlignment="1">
      <alignment horizontal="left"/>
    </xf>
    <xf numFmtId="171" fontId="12" fillId="0" borderId="50" xfId="42" applyFont="1" applyFill="1" applyBorder="1" applyAlignment="1">
      <alignment horizontal="left"/>
    </xf>
    <xf numFmtId="171" fontId="12" fillId="0" borderId="41" xfId="42" applyFont="1" applyBorder="1" applyAlignment="1">
      <alignment horizontal="left"/>
    </xf>
    <xf numFmtId="171" fontId="12" fillId="0" borderId="50" xfId="42" applyFont="1" applyBorder="1" applyAlignment="1">
      <alignment horizontal="left"/>
    </xf>
    <xf numFmtId="171" fontId="12" fillId="0" borderId="54" xfId="42" applyFont="1" applyBorder="1" applyAlignment="1">
      <alignment horizontal="left"/>
    </xf>
    <xf numFmtId="171" fontId="12" fillId="0" borderId="43" xfId="42" applyFont="1" applyBorder="1" applyAlignment="1">
      <alignment horizontal="left"/>
    </xf>
    <xf numFmtId="171" fontId="12" fillId="34" borderId="50" xfId="42" applyFont="1" applyFill="1" applyBorder="1" applyAlignment="1">
      <alignment horizontal="left"/>
    </xf>
    <xf numFmtId="171" fontId="12" fillId="34" borderId="54" xfId="42" applyFont="1" applyFill="1" applyBorder="1" applyAlignment="1">
      <alignment horizontal="left"/>
    </xf>
    <xf numFmtId="171" fontId="12" fillId="0" borderId="42" xfId="42" applyFont="1" applyBorder="1" applyAlignment="1">
      <alignment horizontal="left"/>
    </xf>
    <xf numFmtId="171" fontId="12" fillId="0" borderId="35" xfId="42" applyFont="1" applyBorder="1" applyAlignment="1">
      <alignment horizontal="left"/>
    </xf>
    <xf numFmtId="171" fontId="12" fillId="36" borderId="16" xfId="42" applyFont="1" applyFill="1" applyBorder="1" applyAlignment="1">
      <alignment horizontal="left"/>
    </xf>
    <xf numFmtId="171" fontId="12" fillId="33" borderId="59" xfId="42" applyFont="1" applyFill="1" applyBorder="1" applyAlignment="1">
      <alignment horizontal="left"/>
    </xf>
    <xf numFmtId="171" fontId="12" fillId="33" borderId="16" xfId="42" applyFont="1" applyFill="1" applyBorder="1" applyAlignment="1">
      <alignment horizontal="left"/>
    </xf>
    <xf numFmtId="171" fontId="12" fillId="33" borderId="42" xfId="42" applyFont="1" applyFill="1" applyBorder="1" applyAlignment="1">
      <alignment horizontal="left"/>
    </xf>
    <xf numFmtId="171" fontId="12" fillId="0" borderId="16" xfId="42" applyFont="1" applyBorder="1" applyAlignment="1">
      <alignment horizontal="left"/>
    </xf>
    <xf numFmtId="4" fontId="12" fillId="0" borderId="43" xfId="42" applyNumberFormat="1" applyFont="1" applyBorder="1" applyAlignment="1">
      <alignment horizontal="left"/>
    </xf>
    <xf numFmtId="4" fontId="12" fillId="0" borderId="35" xfId="42" applyNumberFormat="1" applyFont="1" applyBorder="1" applyAlignment="1">
      <alignment horizontal="left"/>
    </xf>
    <xf numFmtId="4" fontId="12" fillId="0" borderId="41" xfId="42" applyNumberFormat="1" applyFont="1" applyBorder="1" applyAlignment="1">
      <alignment horizontal="left"/>
    </xf>
    <xf numFmtId="4" fontId="12" fillId="33" borderId="35" xfId="42" applyNumberFormat="1" applyFont="1" applyFill="1" applyBorder="1" applyAlignment="1">
      <alignment horizontal="left"/>
    </xf>
    <xf numFmtId="171" fontId="12" fillId="33" borderId="35" xfId="42" applyFont="1" applyFill="1" applyBorder="1" applyAlignment="1">
      <alignment horizontal="left"/>
    </xf>
    <xf numFmtId="171" fontId="12" fillId="33" borderId="41" xfId="42" applyFont="1" applyFill="1" applyBorder="1" applyAlignment="1">
      <alignment horizontal="left"/>
    </xf>
    <xf numFmtId="4" fontId="13" fillId="0" borderId="43" xfId="42" applyNumberFormat="1" applyFont="1" applyBorder="1" applyAlignment="1">
      <alignment horizontal="left"/>
    </xf>
    <xf numFmtId="4" fontId="13" fillId="0" borderId="35" xfId="42" applyNumberFormat="1" applyFont="1" applyBorder="1" applyAlignment="1">
      <alignment horizontal="left"/>
    </xf>
    <xf numFmtId="171" fontId="12" fillId="36" borderId="53" xfId="42" applyFont="1" applyFill="1" applyBorder="1" applyAlignment="1">
      <alignment horizontal="left"/>
    </xf>
    <xf numFmtId="171" fontId="12" fillId="33" borderId="58" xfId="42" applyFont="1" applyFill="1" applyBorder="1" applyAlignment="1">
      <alignment horizontal="left"/>
    </xf>
    <xf numFmtId="171" fontId="12" fillId="33" borderId="43" xfId="42" applyFont="1" applyFill="1" applyBorder="1" applyAlignment="1">
      <alignment horizontal="left"/>
    </xf>
    <xf numFmtId="171" fontId="12" fillId="0" borderId="53" xfId="42" applyFont="1" applyBorder="1" applyAlignment="1">
      <alignment horizontal="left"/>
    </xf>
    <xf numFmtId="171" fontId="13" fillId="0" borderId="43" xfId="42" applyFont="1" applyBorder="1" applyAlignment="1">
      <alignment horizontal="left"/>
    </xf>
    <xf numFmtId="171" fontId="13" fillId="0" borderId="35" xfId="42" applyFont="1" applyBorder="1" applyAlignment="1">
      <alignment horizontal="left"/>
    </xf>
    <xf numFmtId="171" fontId="13" fillId="0" borderId="42" xfId="42" applyFont="1" applyBorder="1" applyAlignment="1">
      <alignment horizontal="left"/>
    </xf>
    <xf numFmtId="171" fontId="12" fillId="0" borderId="35" xfId="42" applyFont="1" applyFill="1" applyBorder="1" applyAlignment="1">
      <alignment horizontal="left"/>
    </xf>
    <xf numFmtId="171" fontId="12" fillId="34" borderId="16" xfId="42" applyFont="1" applyFill="1" applyBorder="1" applyAlignment="1">
      <alignment horizontal="left"/>
    </xf>
    <xf numFmtId="171" fontId="12" fillId="0" borderId="62" xfId="42" applyFont="1" applyBorder="1" applyAlignment="1">
      <alignment horizontal="left"/>
    </xf>
    <xf numFmtId="4" fontId="12" fillId="0" borderId="43" xfId="42" applyNumberFormat="1" applyFont="1" applyFill="1" applyBorder="1" applyAlignment="1">
      <alignment horizontal="left"/>
    </xf>
    <xf numFmtId="4" fontId="12" fillId="0" borderId="41" xfId="42" applyNumberFormat="1" applyFont="1" applyFill="1" applyBorder="1" applyAlignment="1">
      <alignment horizontal="left"/>
    </xf>
    <xf numFmtId="171" fontId="12" fillId="0" borderId="43" xfId="42" applyFont="1" applyFill="1" applyBorder="1" applyAlignment="1">
      <alignment horizontal="left"/>
    </xf>
    <xf numFmtId="171" fontId="12" fillId="0" borderId="41" xfId="42" applyFont="1" applyFill="1" applyBorder="1" applyAlignment="1">
      <alignment horizontal="left"/>
    </xf>
    <xf numFmtId="4" fontId="13" fillId="0" borderId="54" xfId="42" applyNumberFormat="1" applyFont="1" applyBorder="1" applyAlignment="1">
      <alignment horizontal="left"/>
    </xf>
    <xf numFmtId="171" fontId="13" fillId="0" borderId="59" xfId="42" applyFont="1" applyBorder="1" applyAlignment="1">
      <alignment horizontal="left"/>
    </xf>
    <xf numFmtId="4" fontId="13" fillId="0" borderId="41" xfId="42" applyNumberFormat="1" applyFont="1" applyBorder="1" applyAlignment="1">
      <alignment horizontal="left"/>
    </xf>
    <xf numFmtId="171" fontId="13" fillId="0" borderId="16" xfId="42" applyFont="1" applyBorder="1" applyAlignment="1">
      <alignment horizontal="left"/>
    </xf>
    <xf numFmtId="171" fontId="13" fillId="0" borderId="41" xfId="42" applyFont="1" applyBorder="1" applyAlignment="1">
      <alignment horizontal="left"/>
    </xf>
    <xf numFmtId="171" fontId="12" fillId="35" borderId="16" xfId="42" applyFont="1" applyFill="1" applyBorder="1" applyAlignment="1">
      <alignment horizontal="left"/>
    </xf>
    <xf numFmtId="171" fontId="12" fillId="39" borderId="16" xfId="42" applyFont="1" applyFill="1" applyBorder="1" applyAlignment="1">
      <alignment horizontal="left"/>
    </xf>
    <xf numFmtId="171" fontId="12" fillId="35" borderId="62" xfId="42" applyFont="1" applyFill="1" applyBorder="1" applyAlignment="1">
      <alignment horizontal="left"/>
    </xf>
    <xf numFmtId="171" fontId="13" fillId="33" borderId="16" xfId="42" applyFont="1" applyFill="1" applyBorder="1" applyAlignment="1">
      <alignment horizontal="left"/>
    </xf>
    <xf numFmtId="171" fontId="12" fillId="0" borderId="59" xfId="42" applyFont="1" applyBorder="1" applyAlignment="1">
      <alignment horizontal="left"/>
    </xf>
    <xf numFmtId="171" fontId="13" fillId="0" borderId="43" xfId="42" applyFont="1" applyFill="1" applyBorder="1" applyAlignment="1">
      <alignment horizontal="left"/>
    </xf>
    <xf numFmtId="171" fontId="13" fillId="36" borderId="16" xfId="42" applyFont="1" applyFill="1" applyBorder="1" applyAlignment="1">
      <alignment horizontal="left"/>
    </xf>
    <xf numFmtId="171" fontId="13" fillId="33" borderId="35" xfId="42" applyFont="1" applyFill="1" applyBorder="1" applyAlignment="1">
      <alignment horizontal="left"/>
    </xf>
    <xf numFmtId="171" fontId="12" fillId="36" borderId="50" xfId="42" applyFont="1" applyFill="1" applyBorder="1" applyAlignment="1">
      <alignment horizontal="left"/>
    </xf>
    <xf numFmtId="171" fontId="12" fillId="36" borderId="54" xfId="42" applyFont="1" applyFill="1" applyBorder="1" applyAlignment="1">
      <alignment horizontal="left"/>
    </xf>
    <xf numFmtId="171" fontId="3" fillId="34" borderId="67" xfId="42" applyFont="1" applyFill="1" applyBorder="1" applyAlignment="1">
      <alignment horizontal="left"/>
    </xf>
    <xf numFmtId="0" fontId="2" fillId="0" borderId="53" xfId="0" applyFont="1" applyBorder="1" applyAlignment="1">
      <alignment horizontal="center"/>
    </xf>
    <xf numFmtId="4" fontId="3" fillId="0" borderId="69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0" borderId="70" xfId="42" applyNumberFormat="1" applyFont="1" applyBorder="1" applyAlignment="1">
      <alignment horizontal="left"/>
    </xf>
    <xf numFmtId="4" fontId="3" fillId="0" borderId="71" xfId="42" applyNumberFormat="1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71" xfId="42" applyNumberFormat="1" applyFont="1" applyFill="1" applyBorder="1" applyAlignment="1">
      <alignment horizontal="left"/>
    </xf>
    <xf numFmtId="0" fontId="9" fillId="37" borderId="22" xfId="0" applyFont="1" applyFill="1" applyBorder="1" applyAlignment="1">
      <alignment horizontal="left" wrapText="1"/>
    </xf>
    <xf numFmtId="0" fontId="9" fillId="33" borderId="33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7" borderId="33" xfId="0" applyFont="1" applyFill="1" applyBorder="1" applyAlignment="1">
      <alignment horizontal="left" wrapText="1"/>
    </xf>
    <xf numFmtId="0" fontId="9" fillId="37" borderId="21" xfId="0" applyFont="1" applyFill="1" applyBorder="1" applyAlignment="1">
      <alignment horizontal="left" wrapText="1"/>
    </xf>
    <xf numFmtId="49" fontId="9" fillId="37" borderId="30" xfId="0" applyNumberFormat="1" applyFont="1" applyFill="1" applyBorder="1" applyAlignment="1">
      <alignment horizontal="left" wrapText="1"/>
    </xf>
    <xf numFmtId="49" fontId="9" fillId="37" borderId="33" xfId="0" applyNumberFormat="1" applyFont="1" applyFill="1" applyBorder="1" applyAlignment="1">
      <alignment horizontal="left" wrapText="1"/>
    </xf>
    <xf numFmtId="171" fontId="3" fillId="33" borderId="65" xfId="42" applyFont="1" applyFill="1" applyBorder="1" applyAlignment="1">
      <alignment horizontal="left"/>
    </xf>
    <xf numFmtId="4" fontId="7" fillId="0" borderId="56" xfId="42" applyNumberFormat="1" applyFont="1" applyBorder="1" applyAlignment="1">
      <alignment horizontal="left"/>
    </xf>
    <xf numFmtId="171" fontId="7" fillId="0" borderId="65" xfId="42" applyFont="1" applyBorder="1" applyAlignment="1">
      <alignment horizontal="left"/>
    </xf>
    <xf numFmtId="4" fontId="7" fillId="0" borderId="53" xfId="42" applyNumberFormat="1" applyFont="1" applyBorder="1" applyAlignment="1">
      <alignment horizontal="left"/>
    </xf>
    <xf numFmtId="4" fontId="7" fillId="0" borderId="65" xfId="42" applyNumberFormat="1" applyFont="1" applyFill="1" applyBorder="1" applyAlignment="1">
      <alignment horizontal="left"/>
    </xf>
    <xf numFmtId="171" fontId="7" fillId="36" borderId="53" xfId="42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33" borderId="70" xfId="42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4" fontId="3" fillId="36" borderId="72" xfId="42" applyNumberFormat="1" applyFont="1" applyFill="1" applyBorder="1" applyAlignment="1">
      <alignment horizontal="left"/>
    </xf>
    <xf numFmtId="4" fontId="3" fillId="36" borderId="73" xfId="42" applyNumberFormat="1" applyFont="1" applyFill="1" applyBorder="1" applyAlignment="1">
      <alignment horizontal="left"/>
    </xf>
    <xf numFmtId="171" fontId="3" fillId="0" borderId="55" xfId="42" applyFont="1" applyFill="1" applyBorder="1" applyAlignment="1">
      <alignment horizontal="left"/>
    </xf>
    <xf numFmtId="171" fontId="3" fillId="0" borderId="57" xfId="42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13" borderId="74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4" fontId="12" fillId="0" borderId="35" xfId="42" applyNumberFormat="1" applyFont="1" applyFill="1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71" fontId="7" fillId="33" borderId="53" xfId="42" applyFont="1" applyFill="1" applyBorder="1" applyAlignment="1">
      <alignment horizontal="left"/>
    </xf>
    <xf numFmtId="171" fontId="15" fillId="33" borderId="35" xfId="42" applyFont="1" applyFill="1" applyBorder="1" applyAlignment="1">
      <alignment horizontal="left"/>
    </xf>
    <xf numFmtId="0" fontId="9" fillId="33" borderId="4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171" fontId="13" fillId="0" borderId="41" xfId="42" applyFont="1" applyFill="1" applyBorder="1" applyAlignment="1">
      <alignment horizontal="left"/>
    </xf>
    <xf numFmtId="171" fontId="7" fillId="0" borderId="41" xfId="42" applyFont="1" applyFill="1" applyBorder="1" applyAlignment="1">
      <alignment horizontal="left"/>
    </xf>
    <xf numFmtId="0" fontId="9" fillId="0" borderId="25" xfId="0" applyFont="1" applyBorder="1" applyAlignment="1">
      <alignment horizontal="left"/>
    </xf>
    <xf numFmtId="4" fontId="3" fillId="0" borderId="53" xfId="42" applyNumberFormat="1" applyFont="1" applyFill="1" applyBorder="1" applyAlignment="1">
      <alignment horizontal="left"/>
    </xf>
    <xf numFmtId="4" fontId="7" fillId="0" borderId="16" xfId="42" applyNumberFormat="1" applyFont="1" applyFill="1" applyBorder="1" applyAlignment="1">
      <alignment horizontal="left"/>
    </xf>
    <xf numFmtId="171" fontId="3" fillId="39" borderId="62" xfId="42" applyFont="1" applyFill="1" applyBorder="1" applyAlignment="1">
      <alignment horizontal="left"/>
    </xf>
    <xf numFmtId="171" fontId="3" fillId="39" borderId="64" xfId="42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3" fillId="0" borderId="53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35" xfId="0" applyNumberFormat="1" applyFont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171" fontId="3" fillId="0" borderId="65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4" fontId="3" fillId="36" borderId="68" xfId="42" applyNumberFormat="1" applyFont="1" applyFill="1" applyBorder="1" applyAlignment="1">
      <alignment horizontal="left"/>
    </xf>
    <xf numFmtId="4" fontId="3" fillId="36" borderId="59" xfId="42" applyNumberFormat="1" applyFont="1" applyFill="1" applyBorder="1" applyAlignment="1">
      <alignment horizontal="left"/>
    </xf>
    <xf numFmtId="171" fontId="12" fillId="36" borderId="59" xfId="42" applyFont="1" applyFill="1" applyBorder="1" applyAlignment="1">
      <alignment horizontal="left"/>
    </xf>
    <xf numFmtId="171" fontId="3" fillId="36" borderId="59" xfId="42" applyFont="1" applyFill="1" applyBorder="1" applyAlignment="1">
      <alignment horizontal="left"/>
    </xf>
    <xf numFmtId="4" fontId="3" fillId="33" borderId="16" xfId="42" applyNumberFormat="1" applyFont="1" applyFill="1" applyBorder="1" applyAlignment="1" quotePrefix="1">
      <alignment horizontal="left"/>
    </xf>
    <xf numFmtId="171" fontId="12" fillId="33" borderId="16" xfId="42" applyFont="1" applyFill="1" applyBorder="1" applyAlignment="1" quotePrefix="1">
      <alignment horizontal="left"/>
    </xf>
    <xf numFmtId="171" fontId="3" fillId="33" borderId="16" xfId="42" applyFont="1" applyFill="1" applyBorder="1" applyAlignment="1" quotePrefix="1">
      <alignment horizontal="left"/>
    </xf>
    <xf numFmtId="171" fontId="3" fillId="33" borderId="17" xfId="42" applyFont="1" applyFill="1" applyBorder="1" applyAlignment="1" quotePrefix="1">
      <alignment horizontal="left"/>
    </xf>
    <xf numFmtId="0" fontId="9" fillId="33" borderId="41" xfId="0" applyFont="1" applyFill="1" applyBorder="1" applyAlignment="1">
      <alignment horizontal="center"/>
    </xf>
    <xf numFmtId="0" fontId="2" fillId="19" borderId="31" xfId="0" applyFont="1" applyFill="1" applyBorder="1" applyAlignment="1">
      <alignment horizontal="left"/>
    </xf>
    <xf numFmtId="0" fontId="2" fillId="19" borderId="35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0" fontId="9" fillId="0" borderId="43" xfId="0" applyFont="1" applyBorder="1" applyAlignment="1">
      <alignment horizontal="center"/>
    </xf>
    <xf numFmtId="4" fontId="3" fillId="0" borderId="64" xfId="42" applyNumberFormat="1" applyFont="1" applyBorder="1" applyAlignment="1">
      <alignment horizontal="left"/>
    </xf>
    <xf numFmtId="171" fontId="7" fillId="33" borderId="48" xfId="42" applyFont="1" applyFill="1" applyBorder="1" applyAlignment="1">
      <alignment horizontal="left"/>
    </xf>
    <xf numFmtId="171" fontId="15" fillId="33" borderId="16" xfId="42" applyFont="1" applyFill="1" applyBorder="1" applyAlignment="1">
      <alignment horizontal="left"/>
    </xf>
    <xf numFmtId="4" fontId="3" fillId="36" borderId="61" xfId="42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9" fillId="33" borderId="43" xfId="0" applyFont="1" applyFill="1" applyBorder="1" applyAlignment="1">
      <alignment/>
    </xf>
    <xf numFmtId="0" fontId="9" fillId="33" borderId="35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left"/>
    </xf>
    <xf numFmtId="0" fontId="1" fillId="13" borderId="2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1" fontId="0" fillId="37" borderId="35" xfId="0" applyNumberFormat="1" applyFont="1" applyFill="1" applyBorder="1" applyAlignment="1" applyProtection="1">
      <alignment horizontal="left" vertical="top" wrapText="1"/>
      <protection locked="0"/>
    </xf>
    <xf numFmtId="1" fontId="0" fillId="37" borderId="35" xfId="0" applyNumberFormat="1" applyFont="1" applyFill="1" applyBorder="1" applyAlignment="1">
      <alignment horizontal="left" vertical="top"/>
    </xf>
    <xf numFmtId="1" fontId="7" fillId="37" borderId="35" xfId="0" applyNumberFormat="1" applyFont="1" applyFill="1" applyBorder="1" applyAlignment="1" applyProtection="1">
      <alignment horizontal="left" vertical="top" wrapText="1"/>
      <protection locked="0"/>
    </xf>
    <xf numFmtId="1" fontId="7" fillId="37" borderId="35" xfId="0" applyNumberFormat="1" applyFont="1" applyFill="1" applyBorder="1" applyAlignment="1">
      <alignment horizontal="left" vertical="top"/>
    </xf>
    <xf numFmtId="1" fontId="7" fillId="37" borderId="35" xfId="44" applyNumberFormat="1" applyFont="1" applyFill="1" applyBorder="1" applyAlignment="1">
      <alignment horizontal="left" vertical="top"/>
    </xf>
    <xf numFmtId="1" fontId="7" fillId="37" borderId="35" xfId="0" applyNumberFormat="1" applyFont="1" applyFill="1" applyBorder="1" applyAlignment="1">
      <alignment horizontal="left" vertical="top" wrapText="1"/>
    </xf>
    <xf numFmtId="0" fontId="7" fillId="37" borderId="30" xfId="0" applyFont="1" applyFill="1" applyBorder="1" applyAlignment="1">
      <alignment horizontal="left" wrapText="1"/>
    </xf>
    <xf numFmtId="1" fontId="0" fillId="37" borderId="35" xfId="0" applyNumberFormat="1" applyFont="1" applyFill="1" applyBorder="1" applyAlignment="1">
      <alignment horizontal="left"/>
    </xf>
    <xf numFmtId="1" fontId="7" fillId="37" borderId="35" xfId="0" applyNumberFormat="1" applyFont="1" applyFill="1" applyBorder="1" applyAlignment="1" applyProtection="1">
      <alignment horizontal="left" vertical="center" wrapText="1"/>
      <protection locked="0"/>
    </xf>
    <xf numFmtId="1" fontId="0" fillId="37" borderId="35" xfId="0" applyNumberFormat="1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horizontal="left" wrapText="1"/>
    </xf>
    <xf numFmtId="4" fontId="0" fillId="37" borderId="30" xfId="0" applyNumberFormat="1" applyFont="1" applyFill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4" fontId="3" fillId="0" borderId="65" xfId="0" applyNumberFormat="1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71" fontId="14" fillId="33" borderId="16" xfId="42" applyFont="1" applyFill="1" applyBorder="1" applyAlignment="1">
      <alignment horizontal="left"/>
    </xf>
    <xf numFmtId="4" fontId="3" fillId="0" borderId="41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4" fontId="12" fillId="33" borderId="41" xfId="42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4" fontId="12" fillId="33" borderId="43" xfId="42" applyNumberFormat="1" applyFont="1" applyFill="1" applyBorder="1" applyAlignment="1">
      <alignment horizontal="left"/>
    </xf>
    <xf numFmtId="4" fontId="12" fillId="33" borderId="16" xfId="42" applyNumberFormat="1" applyFont="1" applyFill="1" applyBorder="1" applyAlignment="1">
      <alignment horizontal="left"/>
    </xf>
    <xf numFmtId="4" fontId="7" fillId="0" borderId="17" xfId="42" applyNumberFormat="1" applyFont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30" xfId="0" applyFont="1" applyFill="1" applyBorder="1" applyAlignment="1">
      <alignment/>
    </xf>
    <xf numFmtId="4" fontId="13" fillId="0" borderId="62" xfId="42" applyNumberFormat="1" applyFont="1" applyBorder="1" applyAlignment="1">
      <alignment horizontal="left"/>
    </xf>
    <xf numFmtId="0" fontId="9" fillId="19" borderId="24" xfId="0" applyFont="1" applyFill="1" applyBorder="1" applyAlignment="1">
      <alignment horizontal="center"/>
    </xf>
    <xf numFmtId="171" fontId="17" fillId="0" borderId="41" xfId="42" applyFont="1" applyBorder="1" applyAlignment="1">
      <alignment horizontal="left"/>
    </xf>
    <xf numFmtId="3" fontId="17" fillId="13" borderId="16" xfId="42" applyNumberFormat="1" applyFont="1" applyFill="1" applyBorder="1" applyAlignment="1">
      <alignment horizontal="left"/>
    </xf>
    <xf numFmtId="4" fontId="3" fillId="0" borderId="68" xfId="0" applyNumberFormat="1" applyFont="1" applyBorder="1" applyAlignment="1">
      <alignment horizontal="left"/>
    </xf>
    <xf numFmtId="4" fontId="3" fillId="0" borderId="59" xfId="0" applyNumberFormat="1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33" borderId="19" xfId="0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2" fillId="13" borderId="19" xfId="0" applyFont="1" applyFill="1" applyBorder="1" applyAlignment="1">
      <alignment/>
    </xf>
    <xf numFmtId="0" fontId="2" fillId="19" borderId="75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171" fontId="20" fillId="33" borderId="41" xfId="42" applyFont="1" applyFill="1" applyBorder="1" applyAlignment="1">
      <alignment horizontal="left"/>
    </xf>
    <xf numFmtId="4" fontId="21" fillId="0" borderId="43" xfId="42" applyNumberFormat="1" applyFont="1" applyBorder="1" applyAlignment="1">
      <alignment horizontal="left"/>
    </xf>
    <xf numFmtId="4" fontId="21" fillId="36" borderId="53" xfId="42" applyNumberFormat="1" applyFont="1" applyFill="1" applyBorder="1" applyAlignment="1">
      <alignment horizontal="left"/>
    </xf>
    <xf numFmtId="4" fontId="21" fillId="0" borderId="42" xfId="42" applyNumberFormat="1" applyFont="1" applyBorder="1" applyAlignment="1">
      <alignment horizontal="left"/>
    </xf>
    <xf numFmtId="4" fontId="21" fillId="36" borderId="16" xfId="42" applyNumberFormat="1" applyFont="1" applyFill="1" applyBorder="1" applyAlignment="1">
      <alignment horizontal="left"/>
    </xf>
    <xf numFmtId="4" fontId="21" fillId="0" borderId="41" xfId="42" applyNumberFormat="1" applyFont="1" applyBorder="1" applyAlignment="1">
      <alignment horizontal="left"/>
    </xf>
    <xf numFmtId="4" fontId="21" fillId="34" borderId="16" xfId="42" applyNumberFormat="1" applyFont="1" applyFill="1" applyBorder="1" applyAlignment="1">
      <alignment horizontal="left"/>
    </xf>
    <xf numFmtId="0" fontId="9" fillId="33" borderId="21" xfId="0" applyFont="1" applyFill="1" applyBorder="1" applyAlignment="1">
      <alignment horizontal="center"/>
    </xf>
    <xf numFmtId="171" fontId="3" fillId="33" borderId="63" xfId="42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4" fontId="7" fillId="33" borderId="47" xfId="42" applyNumberFormat="1" applyFont="1" applyFill="1" applyBorder="1" applyAlignment="1">
      <alignment horizontal="left"/>
    </xf>
    <xf numFmtId="4" fontId="7" fillId="33" borderId="0" xfId="42" applyNumberFormat="1" applyFont="1" applyFill="1" applyBorder="1" applyAlignment="1">
      <alignment horizontal="left"/>
    </xf>
    <xf numFmtId="171" fontId="13" fillId="0" borderId="0" xfId="42" applyFont="1" applyBorder="1" applyAlignment="1">
      <alignment horizontal="left"/>
    </xf>
    <xf numFmtId="4" fontId="21" fillId="0" borderId="54" xfId="42" applyNumberFormat="1" applyFont="1" applyBorder="1" applyAlignment="1">
      <alignment horizontal="left"/>
    </xf>
    <xf numFmtId="171" fontId="3" fillId="34" borderId="53" xfId="42" applyFont="1" applyFill="1" applyBorder="1" applyAlignment="1">
      <alignment horizontal="left"/>
    </xf>
    <xf numFmtId="4" fontId="0" fillId="37" borderId="21" xfId="0" applyNumberFormat="1" applyFont="1" applyFill="1" applyBorder="1" applyAlignment="1">
      <alignment horizontal="left"/>
    </xf>
    <xf numFmtId="0" fontId="2" fillId="13" borderId="3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0" fontId="9" fillId="33" borderId="3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3" fillId="0" borderId="6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33" borderId="34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13" borderId="25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 wrapText="1"/>
    </xf>
    <xf numFmtId="0" fontId="7" fillId="37" borderId="21" xfId="0" applyFont="1" applyFill="1" applyBorder="1" applyAlignment="1">
      <alignment horizontal="left" wrapText="1"/>
    </xf>
    <xf numFmtId="0" fontId="7" fillId="37" borderId="76" xfId="0" applyFont="1" applyFill="1" applyBorder="1" applyAlignment="1">
      <alignment horizontal="left" wrapText="1"/>
    </xf>
    <xf numFmtId="0" fontId="16" fillId="37" borderId="23" xfId="0" applyFont="1" applyFill="1" applyBorder="1" applyAlignment="1">
      <alignment horizontal="left"/>
    </xf>
    <xf numFmtId="0" fontId="9" fillId="0" borderId="3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4" fontId="3" fillId="0" borderId="56" xfId="0" applyNumberFormat="1" applyFont="1" applyBorder="1" applyAlignment="1">
      <alignment horizontal="left"/>
    </xf>
    <xf numFmtId="0" fontId="2" fillId="13" borderId="77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171" fontId="13" fillId="33" borderId="43" xfId="42" applyFont="1" applyFill="1" applyBorder="1" applyAlignment="1">
      <alignment horizontal="left"/>
    </xf>
    <xf numFmtId="171" fontId="7" fillId="33" borderId="43" xfId="42" applyFont="1" applyFill="1" applyBorder="1" applyAlignment="1">
      <alignment horizontal="left"/>
    </xf>
    <xf numFmtId="4" fontId="7" fillId="33" borderId="55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33" borderId="42" xfId="0" applyFont="1" applyFill="1" applyBorder="1" applyAlignment="1">
      <alignment horizontal="center"/>
    </xf>
    <xf numFmtId="4" fontId="3" fillId="33" borderId="62" xfId="42" applyNumberFormat="1" applyFont="1" applyFill="1" applyBorder="1" applyAlignment="1">
      <alignment horizontal="left"/>
    </xf>
    <xf numFmtId="171" fontId="12" fillId="33" borderId="62" xfId="42" applyFont="1" applyFill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171" fontId="3" fillId="33" borderId="71" xfId="42" applyFont="1" applyFill="1" applyBorder="1" applyAlignment="1">
      <alignment horizontal="left"/>
    </xf>
    <xf numFmtId="171" fontId="3" fillId="33" borderId="70" xfId="42" applyFont="1" applyFill="1" applyBorder="1" applyAlignment="1">
      <alignment horizontal="left"/>
    </xf>
    <xf numFmtId="171" fontId="3" fillId="33" borderId="69" xfId="42" applyFont="1" applyFill="1" applyBorder="1" applyAlignment="1">
      <alignment horizontal="left"/>
    </xf>
    <xf numFmtId="171" fontId="3" fillId="33" borderId="60" xfId="42" applyFont="1" applyFill="1" applyBorder="1" applyAlignment="1">
      <alignment horizontal="left"/>
    </xf>
    <xf numFmtId="0" fontId="1" fillId="36" borderId="0" xfId="0" applyFont="1" applyFill="1" applyAlignment="1">
      <alignment/>
    </xf>
    <xf numFmtId="171" fontId="3" fillId="0" borderId="47" xfId="42" applyFont="1" applyBorder="1" applyAlignment="1">
      <alignment horizontal="left"/>
    </xf>
    <xf numFmtId="0" fontId="1" fillId="33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78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177" fontId="3" fillId="13" borderId="69" xfId="42" applyNumberFormat="1" applyFont="1" applyFill="1" applyBorder="1" applyAlignment="1">
      <alignment horizontal="center"/>
    </xf>
    <xf numFmtId="4" fontId="3" fillId="13" borderId="18" xfId="42" applyNumberFormat="1" applyFont="1" applyFill="1" applyBorder="1" applyAlignment="1">
      <alignment horizontal="left"/>
    </xf>
    <xf numFmtId="4" fontId="3" fillId="0" borderId="72" xfId="42" applyNumberFormat="1" applyFont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3" fillId="34" borderId="72" xfId="42" applyNumberFormat="1" applyFont="1" applyFill="1" applyBorder="1" applyAlignment="1">
      <alignment horizontal="left"/>
    </xf>
    <xf numFmtId="4" fontId="3" fillId="34" borderId="73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171" fontId="3" fillId="0" borderId="70" xfId="42" applyFont="1" applyBorder="1" applyAlignment="1">
      <alignment horizontal="left"/>
    </xf>
    <xf numFmtId="171" fontId="3" fillId="0" borderId="18" xfId="42" applyFont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33" borderId="72" xfId="42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33" borderId="73" xfId="42" applyNumberFormat="1" applyFont="1" applyFill="1" applyBorder="1" applyAlignment="1">
      <alignment horizontal="left"/>
    </xf>
    <xf numFmtId="4" fontId="3" fillId="33" borderId="69" xfId="42" applyNumberFormat="1" applyFont="1" applyFill="1" applyBorder="1" applyAlignment="1">
      <alignment horizontal="left"/>
    </xf>
    <xf numFmtId="4" fontId="3" fillId="0" borderId="70" xfId="42" applyNumberFormat="1" applyFont="1" applyFill="1" applyBorder="1" applyAlignment="1">
      <alignment horizontal="left"/>
    </xf>
    <xf numFmtId="171" fontId="3" fillId="0" borderId="70" xfId="42" applyFont="1" applyFill="1" applyBorder="1" applyAlignment="1">
      <alignment horizontal="left"/>
    </xf>
    <xf numFmtId="4" fontId="3" fillId="0" borderId="69" xfId="42" applyNumberFormat="1" applyFont="1" applyFill="1" applyBorder="1" applyAlignment="1">
      <alignment horizontal="left"/>
    </xf>
    <xf numFmtId="4" fontId="3" fillId="36" borderId="12" xfId="42" applyNumberFormat="1" applyFont="1" applyFill="1" applyBorder="1" applyAlignment="1">
      <alignment horizontal="left"/>
    </xf>
    <xf numFmtId="4" fontId="3" fillId="0" borderId="71" xfId="42" applyNumberFormat="1" applyFont="1" applyFill="1" applyBorder="1" applyAlignment="1">
      <alignment horizontal="left"/>
    </xf>
    <xf numFmtId="4" fontId="7" fillId="33" borderId="71" xfId="42" applyNumberFormat="1" applyFont="1" applyFill="1" applyBorder="1" applyAlignment="1">
      <alignment horizontal="left"/>
    </xf>
    <xf numFmtId="4" fontId="7" fillId="33" borderId="70" xfId="42" applyNumberFormat="1" applyFont="1" applyFill="1" applyBorder="1" applyAlignment="1">
      <alignment horizontal="left"/>
    </xf>
    <xf numFmtId="4" fontId="7" fillId="33" borderId="73" xfId="42" applyNumberFormat="1" applyFont="1" applyFill="1" applyBorder="1" applyAlignment="1">
      <alignment horizontal="left"/>
    </xf>
    <xf numFmtId="4" fontId="7" fillId="33" borderId="69" xfId="42" applyNumberFormat="1" applyFont="1" applyFill="1" applyBorder="1" applyAlignment="1">
      <alignment horizontal="left"/>
    </xf>
    <xf numFmtId="171" fontId="7" fillId="33" borderId="69" xfId="42" applyFont="1" applyFill="1" applyBorder="1" applyAlignment="1">
      <alignment horizontal="left"/>
    </xf>
    <xf numFmtId="4" fontId="3" fillId="0" borderId="71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7" fillId="0" borderId="69" xfId="42" applyNumberFormat="1" applyFont="1" applyBorder="1" applyAlignment="1">
      <alignment horizontal="left"/>
    </xf>
    <xf numFmtId="4" fontId="7" fillId="0" borderId="70" xfId="42" applyNumberFormat="1" applyFont="1" applyBorder="1" applyAlignment="1">
      <alignment horizontal="left"/>
    </xf>
    <xf numFmtId="4" fontId="7" fillId="0" borderId="73" xfId="42" applyNumberFormat="1" applyFont="1" applyBorder="1" applyAlignment="1">
      <alignment horizontal="left"/>
    </xf>
    <xf numFmtId="4" fontId="7" fillId="0" borderId="18" xfId="42" applyNumberFormat="1" applyFont="1" applyBorder="1" applyAlignment="1">
      <alignment horizontal="left"/>
    </xf>
    <xf numFmtId="4" fontId="7" fillId="0" borderId="71" xfId="42" applyNumberFormat="1" applyFont="1" applyBorder="1" applyAlignment="1">
      <alignment horizontal="left"/>
    </xf>
    <xf numFmtId="4" fontId="3" fillId="35" borderId="18" xfId="42" applyNumberFormat="1" applyFont="1" applyFill="1" applyBorder="1" applyAlignment="1">
      <alignment horizontal="left"/>
    </xf>
    <xf numFmtId="171" fontId="3" fillId="0" borderId="71" xfId="42" applyFont="1" applyBorder="1" applyAlignment="1">
      <alignment horizontal="left"/>
    </xf>
    <xf numFmtId="4" fontId="3" fillId="39" borderId="18" xfId="42" applyNumberFormat="1" applyFont="1" applyFill="1" applyBorder="1" applyAlignment="1">
      <alignment horizontal="left"/>
    </xf>
    <xf numFmtId="4" fontId="3" fillId="0" borderId="18" xfId="42" applyNumberFormat="1" applyFont="1" applyFill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70" xfId="0" applyNumberFormat="1" applyFont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171" fontId="7" fillId="0" borderId="53" xfId="42" applyFont="1" applyBorder="1" applyAlignment="1">
      <alignment horizontal="left"/>
    </xf>
    <xf numFmtId="171" fontId="7" fillId="0" borderId="47" xfId="42" applyFont="1" applyBorder="1" applyAlignment="1">
      <alignment horizontal="left"/>
    </xf>
    <xf numFmtId="4" fontId="7" fillId="0" borderId="10" xfId="42" applyNumberFormat="1" applyFont="1" applyBorder="1" applyAlignment="1">
      <alignment horizontal="left"/>
    </xf>
    <xf numFmtId="4" fontId="7" fillId="0" borderId="69" xfId="42" applyNumberFormat="1" applyFont="1" applyFill="1" applyBorder="1" applyAlignment="1">
      <alignment horizontal="left"/>
    </xf>
    <xf numFmtId="4" fontId="7" fillId="33" borderId="10" xfId="42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tabSelected="1" zoomScalePageLayoutView="83" workbookViewId="0" topLeftCell="A1">
      <selection activeCell="C2" sqref="C2:J2"/>
    </sheetView>
  </sheetViews>
  <sheetFormatPr defaultColWidth="9.140625" defaultRowHeight="12.75"/>
  <cols>
    <col min="1" max="1" width="3.421875" style="0" customWidth="1"/>
    <col min="2" max="2" width="69.00390625" style="0" customWidth="1"/>
    <col min="3" max="3" width="10.57421875" style="0" customWidth="1"/>
    <col min="4" max="4" width="9.140625" style="0" customWidth="1"/>
    <col min="5" max="5" width="8.57421875" style="0" customWidth="1"/>
    <col min="6" max="6" width="2.8515625" style="0" customWidth="1"/>
    <col min="7" max="7" width="8.421875" style="0" customWidth="1"/>
    <col min="8" max="8" width="8.7109375" style="0" customWidth="1"/>
    <col min="9" max="9" width="7.57421875" style="0" customWidth="1"/>
    <col min="10" max="10" width="8.7109375" style="0" customWidth="1"/>
    <col min="11" max="11" width="10.140625" style="0" bestFit="1" customWidth="1"/>
  </cols>
  <sheetData>
    <row r="1" spans="1:10" ht="15.75">
      <c r="A1" s="2" t="s">
        <v>443</v>
      </c>
      <c r="B1" s="1"/>
      <c r="C1" s="638"/>
      <c r="D1" s="638"/>
      <c r="E1" s="638"/>
      <c r="F1" s="638"/>
      <c r="G1" s="638"/>
      <c r="H1" s="638"/>
      <c r="I1" s="638"/>
      <c r="J1" s="638"/>
    </row>
    <row r="2" spans="2:10" ht="15">
      <c r="B2" s="445"/>
      <c r="C2" s="641"/>
      <c r="D2" s="641"/>
      <c r="E2" s="641"/>
      <c r="F2" s="641"/>
      <c r="G2" s="641"/>
      <c r="H2" s="641"/>
      <c r="I2" s="641"/>
      <c r="J2" s="641"/>
    </row>
    <row r="3" spans="1:9" ht="15">
      <c r="A3" s="446"/>
      <c r="B3" s="568"/>
      <c r="C3" s="638"/>
      <c r="D3" s="638"/>
      <c r="E3" s="638"/>
      <c r="F3" s="638"/>
      <c r="G3" s="638"/>
      <c r="H3" s="638"/>
      <c r="I3" s="638"/>
    </row>
    <row r="4" spans="1:10" ht="18">
      <c r="A4" s="642" t="s">
        <v>5</v>
      </c>
      <c r="B4" s="642"/>
      <c r="C4" s="642"/>
      <c r="D4" s="642"/>
      <c r="E4" s="642"/>
      <c r="F4" s="642"/>
      <c r="G4" s="642"/>
      <c r="H4" s="642"/>
      <c r="I4" s="642"/>
      <c r="J4" s="642"/>
    </row>
    <row r="5" spans="1:10" ht="18">
      <c r="A5" s="642" t="s">
        <v>43</v>
      </c>
      <c r="B5" s="642"/>
      <c r="C5" s="642"/>
      <c r="D5" s="642"/>
      <c r="E5" s="642"/>
      <c r="F5" s="642"/>
      <c r="G5" s="642"/>
      <c r="H5" s="642"/>
      <c r="I5" s="642"/>
      <c r="J5" s="642"/>
    </row>
    <row r="6" spans="1:10" ht="18">
      <c r="A6" s="642" t="s">
        <v>6</v>
      </c>
      <c r="B6" s="642"/>
      <c r="C6" s="642"/>
      <c r="D6" s="642"/>
      <c r="E6" s="642"/>
      <c r="F6" s="642"/>
      <c r="G6" s="642"/>
      <c r="H6" s="642"/>
      <c r="I6" s="642"/>
      <c r="J6" s="642"/>
    </row>
    <row r="7" spans="1:9" ht="18">
      <c r="A7" s="3" t="s">
        <v>35</v>
      </c>
      <c r="B7" s="3" t="s">
        <v>429</v>
      </c>
      <c r="C7" s="3"/>
      <c r="D7" s="3"/>
      <c r="E7" s="3"/>
      <c r="F7" s="3"/>
      <c r="G7" s="3"/>
      <c r="H7" s="3"/>
      <c r="I7" s="3"/>
    </row>
    <row r="8" spans="1:9" ht="18">
      <c r="A8" s="3"/>
      <c r="B8" s="596" t="s">
        <v>462</v>
      </c>
      <c r="C8" s="3"/>
      <c r="D8" s="3"/>
      <c r="E8" s="94"/>
      <c r="F8" s="3"/>
      <c r="G8" s="3"/>
      <c r="H8" s="3"/>
      <c r="I8" s="3"/>
    </row>
    <row r="9" spans="1:10" ht="18.75" thickBot="1">
      <c r="A9" s="3"/>
      <c r="B9" s="3"/>
      <c r="C9" s="3"/>
      <c r="D9" s="3"/>
      <c r="E9" s="3"/>
      <c r="F9" s="3"/>
      <c r="G9" s="3"/>
      <c r="H9" s="3"/>
      <c r="I9" s="3"/>
      <c r="J9" s="1" t="s">
        <v>75</v>
      </c>
    </row>
    <row r="10" spans="1:10" ht="18.75" thickBot="1">
      <c r="A10" s="3"/>
      <c r="B10" s="3"/>
      <c r="C10" s="71" t="s">
        <v>37</v>
      </c>
      <c r="D10" s="643" t="s">
        <v>71</v>
      </c>
      <c r="E10" s="643"/>
      <c r="F10" s="643"/>
      <c r="G10" s="643"/>
      <c r="H10" s="643"/>
      <c r="I10" s="90" t="s">
        <v>32</v>
      </c>
      <c r="J10" s="71" t="s">
        <v>65</v>
      </c>
    </row>
    <row r="11" spans="1:10" ht="12.75">
      <c r="A11" s="8" t="s">
        <v>36</v>
      </c>
      <c r="B11" s="8"/>
      <c r="C11" s="11" t="s">
        <v>448</v>
      </c>
      <c r="D11" s="157" t="s">
        <v>69</v>
      </c>
      <c r="E11" s="71" t="s">
        <v>49</v>
      </c>
      <c r="F11" s="368"/>
      <c r="G11" s="71" t="s">
        <v>29</v>
      </c>
      <c r="H11" s="166"/>
      <c r="I11" s="91" t="s">
        <v>33</v>
      </c>
      <c r="J11" s="72" t="s">
        <v>66</v>
      </c>
    </row>
    <row r="12" spans="1:10" ht="12.75">
      <c r="A12" s="10" t="s">
        <v>0</v>
      </c>
      <c r="B12" s="48" t="s">
        <v>4</v>
      </c>
      <c r="C12" s="72" t="s">
        <v>459</v>
      </c>
      <c r="D12" s="158" t="s">
        <v>49</v>
      </c>
      <c r="E12" s="72" t="s">
        <v>1</v>
      </c>
      <c r="F12" s="190" t="s">
        <v>3</v>
      </c>
      <c r="G12" s="72" t="s">
        <v>30</v>
      </c>
      <c r="H12" s="91" t="s">
        <v>31</v>
      </c>
      <c r="I12" s="91" t="s">
        <v>76</v>
      </c>
      <c r="J12" s="72"/>
    </row>
    <row r="13" spans="1:10" ht="13.5" thickBot="1">
      <c r="A13" s="10"/>
      <c r="B13" s="49"/>
      <c r="C13" s="73">
        <v>2016</v>
      </c>
      <c r="D13" s="159"/>
      <c r="E13" s="73" t="s">
        <v>2</v>
      </c>
      <c r="F13" s="369"/>
      <c r="G13" s="73" t="s">
        <v>149</v>
      </c>
      <c r="H13" s="167" t="s">
        <v>68</v>
      </c>
      <c r="I13" s="167" t="s">
        <v>77</v>
      </c>
      <c r="J13" s="73"/>
    </row>
    <row r="14" spans="1:10" ht="13.5" thickBot="1">
      <c r="A14" s="13"/>
      <c r="B14" s="67"/>
      <c r="C14" s="9" t="s">
        <v>110</v>
      </c>
      <c r="D14" s="424" t="s">
        <v>70</v>
      </c>
      <c r="E14" s="14">
        <v>3</v>
      </c>
      <c r="F14" s="14">
        <v>4</v>
      </c>
      <c r="G14" s="14">
        <v>5</v>
      </c>
      <c r="H14" s="15">
        <v>6</v>
      </c>
      <c r="I14" s="16">
        <v>7</v>
      </c>
      <c r="J14" s="16">
        <v>8</v>
      </c>
    </row>
    <row r="15" spans="1:10" ht="13.5" thickBot="1">
      <c r="A15" s="7"/>
      <c r="B15" s="61" t="s">
        <v>7</v>
      </c>
      <c r="C15" s="644"/>
      <c r="D15" s="168"/>
      <c r="E15" s="169"/>
      <c r="F15" s="370"/>
      <c r="G15" s="170"/>
      <c r="H15" s="169"/>
      <c r="I15" s="170"/>
      <c r="J15" s="171"/>
    </row>
    <row r="16" spans="1:11" ht="13.5" thickBot="1">
      <c r="A16" s="7"/>
      <c r="B16" s="62" t="s">
        <v>8</v>
      </c>
      <c r="C16" s="645">
        <f>C18+C20+C22</f>
        <v>100441.2</v>
      </c>
      <c r="D16" s="320">
        <f>E16+F16+G16+H16</f>
        <v>76419.2</v>
      </c>
      <c r="E16" s="192">
        <f aca="true" t="shared" si="0" ref="E16:J16">E18+E20+E22</f>
        <v>57620.2</v>
      </c>
      <c r="F16" s="558">
        <f t="shared" si="0"/>
        <v>0</v>
      </c>
      <c r="G16" s="191">
        <f t="shared" si="0"/>
        <v>0</v>
      </c>
      <c r="H16" s="192">
        <f t="shared" si="0"/>
        <v>18799</v>
      </c>
      <c r="I16" s="192">
        <f t="shared" si="0"/>
        <v>4022</v>
      </c>
      <c r="J16" s="192">
        <f t="shared" si="0"/>
        <v>20000</v>
      </c>
      <c r="K16" s="635"/>
    </row>
    <row r="17" spans="1:10" ht="13.5" thickBot="1">
      <c r="A17" s="9"/>
      <c r="B17" s="63"/>
      <c r="C17" s="646"/>
      <c r="D17" s="321"/>
      <c r="E17" s="322"/>
      <c r="F17" s="372"/>
      <c r="G17" s="194"/>
      <c r="H17" s="194"/>
      <c r="I17" s="194"/>
      <c r="J17" s="195"/>
    </row>
    <row r="18" spans="1:10" ht="13.5" thickBot="1">
      <c r="A18" s="11" t="s">
        <v>9</v>
      </c>
      <c r="B18" s="6" t="s">
        <v>10</v>
      </c>
      <c r="C18" s="425">
        <f>D18+I18+J18</f>
        <v>21134</v>
      </c>
      <c r="D18" s="323">
        <f>E18+F18+G18+H18</f>
        <v>21134</v>
      </c>
      <c r="E18" s="197">
        <f>E25+E504</f>
        <v>10154</v>
      </c>
      <c r="F18" s="557"/>
      <c r="G18" s="196">
        <f>G25+G160+G346+G427+G497</f>
        <v>0</v>
      </c>
      <c r="H18" s="197">
        <f>H25+H160+H346+H427+H497</f>
        <v>10980</v>
      </c>
      <c r="I18" s="196">
        <f>I25+I160+I346+I427+I497</f>
        <v>0</v>
      </c>
      <c r="J18" s="196">
        <f>J25+J160+J346+J427+J497</f>
        <v>0</v>
      </c>
    </row>
    <row r="19" spans="1:10" ht="13.5" thickBot="1">
      <c r="A19" s="9"/>
      <c r="B19" s="63"/>
      <c r="C19" s="426"/>
      <c r="D19" s="321"/>
      <c r="E19" s="194"/>
      <c r="F19" s="374"/>
      <c r="G19" s="194"/>
      <c r="H19" s="194"/>
      <c r="I19" s="194"/>
      <c r="J19" s="195"/>
    </row>
    <row r="20" spans="1:10" ht="13.5" thickBot="1">
      <c r="A20" s="12" t="s">
        <v>11</v>
      </c>
      <c r="B20" s="64" t="s">
        <v>12</v>
      </c>
      <c r="C20" s="647">
        <f>D20+I20+J20</f>
        <v>49771</v>
      </c>
      <c r="D20" s="248">
        <f>E20+F20+G20+H20</f>
        <v>29771</v>
      </c>
      <c r="E20" s="203">
        <f>E26+E161+E347+E428+E498</f>
        <v>29771</v>
      </c>
      <c r="F20" s="375"/>
      <c r="G20" s="200">
        <f>G26+G161+G347+G428+G498</f>
        <v>0</v>
      </c>
      <c r="H20" s="200">
        <f>H26+H161+H347+H428+H498</f>
        <v>0</v>
      </c>
      <c r="I20" s="200">
        <f>I26+I161+I347+I428+I498</f>
        <v>0</v>
      </c>
      <c r="J20" s="203">
        <f>J26+J161+J347+J428+J498</f>
        <v>20000</v>
      </c>
    </row>
    <row r="21" spans="1:10" ht="13.5" thickBot="1">
      <c r="A21" s="10"/>
      <c r="B21" s="48"/>
      <c r="C21" s="648"/>
      <c r="D21" s="325"/>
      <c r="E21" s="201"/>
      <c r="F21" s="376"/>
      <c r="G21" s="201"/>
      <c r="H21" s="201"/>
      <c r="I21" s="201"/>
      <c r="J21" s="202"/>
    </row>
    <row r="22" spans="1:10" ht="13.5" thickBot="1">
      <c r="A22" s="19" t="s">
        <v>13</v>
      </c>
      <c r="B22" s="49" t="s">
        <v>59</v>
      </c>
      <c r="C22" s="647">
        <f>D22+I22+J22</f>
        <v>29536.2</v>
      </c>
      <c r="D22" s="321">
        <f>E22+F22+G22+H22</f>
        <v>25514.2</v>
      </c>
      <c r="E22" s="203">
        <f>E27+E133+E138+E162+E348+E429+E482+E499+E564</f>
        <v>17695.2</v>
      </c>
      <c r="F22" s="586"/>
      <c r="G22" s="200">
        <f>G27+G133+G138+G162+G348+G429+G482+G499+G564</f>
        <v>0</v>
      </c>
      <c r="H22" s="203">
        <f>H27+H133+H138+H162+H348+H429+H482+H499+H564</f>
        <v>7819</v>
      </c>
      <c r="I22" s="203">
        <f>I27+I133+I138+I162+I348+I429+I482+I499+I564</f>
        <v>4022</v>
      </c>
      <c r="J22" s="200">
        <f>J27+J133+J138+J162+J348+J429+J482+J499+J564</f>
        <v>0</v>
      </c>
    </row>
    <row r="23" spans="1:10" ht="12.75">
      <c r="A23" s="20" t="s">
        <v>16</v>
      </c>
      <c r="B23" s="65" t="s">
        <v>14</v>
      </c>
      <c r="C23" s="649">
        <f>C25+C26+C27</f>
        <v>7423</v>
      </c>
      <c r="D23" s="204">
        <f aca="true" t="shared" si="1" ref="D23:J23">D25+D26+D27</f>
        <v>7423</v>
      </c>
      <c r="E23" s="326">
        <f t="shared" si="1"/>
        <v>7423</v>
      </c>
      <c r="F23" s="377"/>
      <c r="G23" s="377">
        <f t="shared" si="1"/>
        <v>0</v>
      </c>
      <c r="H23" s="377">
        <f t="shared" si="1"/>
        <v>0</v>
      </c>
      <c r="I23" s="377">
        <f t="shared" si="1"/>
        <v>0</v>
      </c>
      <c r="J23" s="377">
        <f t="shared" si="1"/>
        <v>0</v>
      </c>
    </row>
    <row r="24" spans="1:10" ht="13.5" thickBot="1">
      <c r="A24" s="21"/>
      <c r="B24" s="66" t="s">
        <v>15</v>
      </c>
      <c r="C24" s="650"/>
      <c r="D24" s="327"/>
      <c r="E24" s="328"/>
      <c r="F24" s="378"/>
      <c r="G24" s="328"/>
      <c r="H24" s="328"/>
      <c r="I24" s="205"/>
      <c r="J24" s="423"/>
    </row>
    <row r="25" spans="1:10" ht="12.75">
      <c r="A25" s="10" t="s">
        <v>9</v>
      </c>
      <c r="B25" s="8" t="s">
        <v>10</v>
      </c>
      <c r="C25" s="651">
        <f>D25+I25+J25</f>
        <v>5535</v>
      </c>
      <c r="D25" s="252">
        <f>E25+F25+G25+H25</f>
        <v>5535</v>
      </c>
      <c r="E25" s="207">
        <f>E65+E98+E107+E114</f>
        <v>5535</v>
      </c>
      <c r="F25" s="379"/>
      <c r="G25" s="206">
        <f>G65+G98+G107+G114</f>
        <v>0</v>
      </c>
      <c r="H25" s="206">
        <f>H65+H98+H107+H114</f>
        <v>0</v>
      </c>
      <c r="I25" s="206">
        <f>I65+I98+I107+I114</f>
        <v>0</v>
      </c>
      <c r="J25" s="206">
        <f>J65+J98+J107+J114</f>
        <v>0</v>
      </c>
    </row>
    <row r="26" spans="1:10" ht="12.75">
      <c r="A26" s="10" t="s">
        <v>11</v>
      </c>
      <c r="B26" s="10" t="s">
        <v>28</v>
      </c>
      <c r="C26" s="427">
        <f>D26+I26+J26</f>
        <v>100</v>
      </c>
      <c r="D26" s="250">
        <f>E26+F26+G26+H26</f>
        <v>100</v>
      </c>
      <c r="E26" s="272">
        <f aca="true" t="shared" si="2" ref="E26:J26">E110</f>
        <v>100</v>
      </c>
      <c r="F26" s="380"/>
      <c r="G26" s="211">
        <f t="shared" si="2"/>
        <v>0</v>
      </c>
      <c r="H26" s="211">
        <f t="shared" si="2"/>
        <v>0</v>
      </c>
      <c r="I26" s="211">
        <f t="shared" si="2"/>
        <v>0</v>
      </c>
      <c r="J26" s="211">
        <f t="shared" si="2"/>
        <v>0</v>
      </c>
    </row>
    <row r="27" spans="1:10" ht="13.5" thickBot="1">
      <c r="A27" s="19" t="s">
        <v>13</v>
      </c>
      <c r="B27" s="19" t="s">
        <v>59</v>
      </c>
      <c r="C27" s="648">
        <f>D27+I27+J27</f>
        <v>1788</v>
      </c>
      <c r="D27" s="329">
        <f>E27+F27+G27+H27</f>
        <v>1788</v>
      </c>
      <c r="E27" s="201">
        <f>E29+E64+E69+E74+E118+E121</f>
        <v>1788</v>
      </c>
      <c r="F27" s="574"/>
      <c r="G27" s="165">
        <f>G29+G64+G69+G74+G118+G121</f>
        <v>0</v>
      </c>
      <c r="H27" s="165">
        <f>H29+H64+H69+H74+H118+H121</f>
        <v>0</v>
      </c>
      <c r="I27" s="165">
        <f>I29+I64+I69+I74+I118+I121</f>
        <v>0</v>
      </c>
      <c r="J27" s="165">
        <f>J29+J64+J69+J74+J118+J121</f>
        <v>0</v>
      </c>
    </row>
    <row r="28" spans="1:10" ht="13.5" thickBot="1">
      <c r="A28" s="22"/>
      <c r="B28" s="107" t="s">
        <v>91</v>
      </c>
      <c r="C28" s="429">
        <f aca="true" t="shared" si="3" ref="C28:J28">C29</f>
        <v>1289</v>
      </c>
      <c r="D28" s="308">
        <f t="shared" si="3"/>
        <v>1289</v>
      </c>
      <c r="E28" s="231">
        <f t="shared" si="3"/>
        <v>1289</v>
      </c>
      <c r="F28" s="381"/>
      <c r="G28" s="216">
        <f t="shared" si="3"/>
        <v>0</v>
      </c>
      <c r="H28" s="216">
        <f t="shared" si="3"/>
        <v>0</v>
      </c>
      <c r="I28" s="216">
        <f t="shared" si="3"/>
        <v>0</v>
      </c>
      <c r="J28" s="216">
        <f t="shared" si="3"/>
        <v>0</v>
      </c>
    </row>
    <row r="29" spans="1:10" ht="13.5" thickBot="1">
      <c r="A29" s="38" t="s">
        <v>13</v>
      </c>
      <c r="B29" s="8" t="s">
        <v>48</v>
      </c>
      <c r="C29" s="652">
        <f>D29+I29+J29</f>
        <v>1289</v>
      </c>
      <c r="D29" s="312">
        <f>E29+F29+G29+H29</f>
        <v>1289</v>
      </c>
      <c r="E29" s="330">
        <f>E30+E32+E55+E58</f>
        <v>1289</v>
      </c>
      <c r="F29" s="382"/>
      <c r="G29" s="218">
        <f>G30+G32+G55+G58</f>
        <v>0</v>
      </c>
      <c r="H29" s="218">
        <f>H30+H32+H55+H58</f>
        <v>0</v>
      </c>
      <c r="I29" s="218">
        <f>I30+I32+I55+I58</f>
        <v>0</v>
      </c>
      <c r="J29" s="218">
        <f>J30+J32+J55+J58</f>
        <v>0</v>
      </c>
    </row>
    <row r="30" spans="1:10" s="4" customFormat="1" ht="13.5" thickBot="1">
      <c r="A30" s="51"/>
      <c r="B30" s="102" t="s">
        <v>106</v>
      </c>
      <c r="C30" s="430">
        <f aca="true" t="shared" si="4" ref="C30:J30">C31</f>
        <v>50</v>
      </c>
      <c r="D30" s="248">
        <f t="shared" si="4"/>
        <v>50</v>
      </c>
      <c r="E30" s="232">
        <f t="shared" si="4"/>
        <v>50</v>
      </c>
      <c r="F30" s="383"/>
      <c r="G30" s="219">
        <f t="shared" si="4"/>
        <v>0</v>
      </c>
      <c r="H30" s="219">
        <f t="shared" si="4"/>
        <v>0</v>
      </c>
      <c r="I30" s="219">
        <f t="shared" si="4"/>
        <v>0</v>
      </c>
      <c r="J30" s="219">
        <f t="shared" si="4"/>
        <v>0</v>
      </c>
    </row>
    <row r="31" spans="1:10" s="4" customFormat="1" ht="13.5" thickBot="1">
      <c r="A31" s="34">
        <v>1</v>
      </c>
      <c r="B31" s="101" t="s">
        <v>107</v>
      </c>
      <c r="C31" s="431">
        <f>D31+I31+J31</f>
        <v>50</v>
      </c>
      <c r="D31" s="325">
        <f>E31+F31+G31+H31</f>
        <v>50</v>
      </c>
      <c r="E31" s="269">
        <v>50</v>
      </c>
      <c r="F31" s="384"/>
      <c r="G31" s="222"/>
      <c r="H31" s="222"/>
      <c r="I31" s="222"/>
      <c r="J31" s="223"/>
    </row>
    <row r="32" spans="1:10" ht="13.5" thickBot="1">
      <c r="A32" s="51"/>
      <c r="B32" s="103" t="s">
        <v>57</v>
      </c>
      <c r="C32" s="426">
        <f>D32+I32+J32</f>
        <v>939</v>
      </c>
      <c r="D32" s="248">
        <f>E32+F32+G32+H32</f>
        <v>939</v>
      </c>
      <c r="E32" s="277">
        <f>E34+E36+E38+E47+E49+E51+E53+E54+E40</f>
        <v>939</v>
      </c>
      <c r="F32" s="224"/>
      <c r="G32" s="224">
        <f>G34+G36+G38+G47+G49+G51+G53+G54+G40</f>
        <v>0</v>
      </c>
      <c r="H32" s="224">
        <f>H34+H36+H38+H47+H49+H51+H53+H54+H40</f>
        <v>0</v>
      </c>
      <c r="I32" s="224">
        <f>I34+I36+I38+I47+I49+I51+I53+I54+I40</f>
        <v>0</v>
      </c>
      <c r="J32" s="224">
        <f>J34+J36+J38+J47+J49+J51+J53+J54+J40</f>
        <v>0</v>
      </c>
    </row>
    <row r="33" spans="1:10" ht="13.5" thickBot="1">
      <c r="A33" s="128">
        <v>1</v>
      </c>
      <c r="B33" s="28" t="s">
        <v>143</v>
      </c>
      <c r="C33" s="653"/>
      <c r="D33" s="325"/>
      <c r="E33" s="201"/>
      <c r="F33" s="376"/>
      <c r="G33" s="331"/>
      <c r="H33" s="331"/>
      <c r="I33" s="331"/>
      <c r="J33" s="313"/>
    </row>
    <row r="34" spans="1:10" ht="12.75">
      <c r="A34" s="129"/>
      <c r="B34" s="26" t="s">
        <v>98</v>
      </c>
      <c r="C34" s="651">
        <f>D34+I34+J34</f>
        <v>100</v>
      </c>
      <c r="D34" s="312">
        <f>E34+F34+G34+H34</f>
        <v>100</v>
      </c>
      <c r="E34" s="235">
        <v>100</v>
      </c>
      <c r="F34" s="373"/>
      <c r="G34" s="332"/>
      <c r="H34" s="332"/>
      <c r="I34" s="332"/>
      <c r="J34" s="316"/>
    </row>
    <row r="35" spans="1:10" ht="12.75">
      <c r="A35" s="594">
        <v>2</v>
      </c>
      <c r="B35" s="95" t="s">
        <v>108</v>
      </c>
      <c r="C35" s="427"/>
      <c r="D35" s="250"/>
      <c r="E35" s="272"/>
      <c r="F35" s="272"/>
      <c r="G35" s="319"/>
      <c r="H35" s="319"/>
      <c r="I35" s="319"/>
      <c r="J35" s="319"/>
    </row>
    <row r="36" spans="1:10" ht="12.75">
      <c r="A36" s="130"/>
      <c r="B36" s="26" t="s">
        <v>109</v>
      </c>
      <c r="C36" s="427">
        <f>D36+I36+J36</f>
        <v>200</v>
      </c>
      <c r="D36" s="250">
        <f>E36+F36+G36+H36</f>
        <v>200</v>
      </c>
      <c r="E36" s="272">
        <v>200</v>
      </c>
      <c r="F36" s="272"/>
      <c r="G36" s="319"/>
      <c r="H36" s="319"/>
      <c r="I36" s="319"/>
      <c r="J36" s="319"/>
    </row>
    <row r="37" spans="1:10" ht="12.75">
      <c r="A37" s="128">
        <v>3</v>
      </c>
      <c r="B37" s="28" t="s">
        <v>104</v>
      </c>
      <c r="C37" s="427"/>
      <c r="D37" s="250"/>
      <c r="E37" s="272"/>
      <c r="F37" s="272"/>
      <c r="G37" s="319"/>
      <c r="H37" s="319"/>
      <c r="I37" s="319"/>
      <c r="J37" s="319"/>
    </row>
    <row r="38" spans="1:10" ht="12.75">
      <c r="A38" s="128"/>
      <c r="B38" s="28" t="s">
        <v>102</v>
      </c>
      <c r="C38" s="427">
        <f>D38+I38+J38</f>
        <v>229</v>
      </c>
      <c r="D38" s="250">
        <f>E38+F38+G38+H38</f>
        <v>229</v>
      </c>
      <c r="E38" s="239">
        <v>229</v>
      </c>
      <c r="F38" s="272"/>
      <c r="G38" s="319"/>
      <c r="H38" s="319"/>
      <c r="I38" s="319"/>
      <c r="J38" s="319"/>
    </row>
    <row r="39" spans="1:10" ht="12.75">
      <c r="A39" s="552">
        <v>4</v>
      </c>
      <c r="B39" s="95" t="s">
        <v>444</v>
      </c>
      <c r="C39" s="427"/>
      <c r="D39" s="250"/>
      <c r="E39" s="239"/>
      <c r="F39" s="272"/>
      <c r="G39" s="319"/>
      <c r="H39" s="319"/>
      <c r="I39" s="319"/>
      <c r="J39" s="319"/>
    </row>
    <row r="40" spans="1:10" ht="13.5" thickBot="1">
      <c r="A40" s="580"/>
      <c r="B40" s="26" t="s">
        <v>445</v>
      </c>
      <c r="C40" s="647">
        <f>D40+I40+J40</f>
        <v>50</v>
      </c>
      <c r="D40" s="250">
        <f>E40+F40+G40+H40</f>
        <v>50</v>
      </c>
      <c r="E40" s="239">
        <v>50</v>
      </c>
      <c r="F40" s="272"/>
      <c r="G40" s="319"/>
      <c r="H40" s="319"/>
      <c r="I40" s="319"/>
      <c r="J40" s="319"/>
    </row>
    <row r="41" spans="1:10" ht="18.75" thickBot="1">
      <c r="A41" s="3"/>
      <c r="B41" s="3"/>
      <c r="C41" s="71" t="s">
        <v>37</v>
      </c>
      <c r="D41" s="639" t="s">
        <v>71</v>
      </c>
      <c r="E41" s="639"/>
      <c r="F41" s="639"/>
      <c r="G41" s="639"/>
      <c r="H41" s="639"/>
      <c r="I41" s="598" t="s">
        <v>32</v>
      </c>
      <c r="J41" s="597" t="s">
        <v>65</v>
      </c>
    </row>
    <row r="42" spans="1:10" ht="12.75">
      <c r="A42" s="8" t="s">
        <v>36</v>
      </c>
      <c r="B42" s="8"/>
      <c r="C42" s="11" t="s">
        <v>448</v>
      </c>
      <c r="D42" s="157" t="s">
        <v>69</v>
      </c>
      <c r="E42" s="71" t="s">
        <v>49</v>
      </c>
      <c r="F42" s="368"/>
      <c r="G42" s="71" t="s">
        <v>29</v>
      </c>
      <c r="H42" s="166"/>
      <c r="I42" s="91" t="s">
        <v>33</v>
      </c>
      <c r="J42" s="72" t="s">
        <v>66</v>
      </c>
    </row>
    <row r="43" spans="1:10" ht="12.75">
      <c r="A43" s="10" t="s">
        <v>0</v>
      </c>
      <c r="B43" s="48" t="s">
        <v>4</v>
      </c>
      <c r="C43" s="72" t="s">
        <v>459</v>
      </c>
      <c r="D43" s="158" t="s">
        <v>49</v>
      </c>
      <c r="E43" s="72" t="s">
        <v>1</v>
      </c>
      <c r="F43" s="190" t="s">
        <v>3</v>
      </c>
      <c r="G43" s="72" t="s">
        <v>30</v>
      </c>
      <c r="H43" s="91" t="s">
        <v>31</v>
      </c>
      <c r="I43" s="91" t="s">
        <v>76</v>
      </c>
      <c r="J43" s="72"/>
    </row>
    <row r="44" spans="1:10" ht="13.5" thickBot="1">
      <c r="A44" s="10"/>
      <c r="B44" s="49"/>
      <c r="C44" s="73">
        <v>2016</v>
      </c>
      <c r="D44" s="159"/>
      <c r="E44" s="73" t="s">
        <v>2</v>
      </c>
      <c r="F44" s="369"/>
      <c r="G44" s="73" t="s">
        <v>149</v>
      </c>
      <c r="H44" s="167" t="s">
        <v>68</v>
      </c>
      <c r="I44" s="167" t="s">
        <v>77</v>
      </c>
      <c r="J44" s="73"/>
    </row>
    <row r="45" spans="1:10" ht="13.5" thickBot="1">
      <c r="A45" s="13"/>
      <c r="B45" s="67"/>
      <c r="C45" s="9" t="s">
        <v>110</v>
      </c>
      <c r="D45" s="424" t="s">
        <v>70</v>
      </c>
      <c r="E45" s="14">
        <v>3</v>
      </c>
      <c r="F45" s="14">
        <v>4</v>
      </c>
      <c r="G45" s="14">
        <v>5</v>
      </c>
      <c r="H45" s="15">
        <v>6</v>
      </c>
      <c r="I45" s="16">
        <v>7</v>
      </c>
      <c r="J45" s="16">
        <v>8</v>
      </c>
    </row>
    <row r="46" spans="1:10" ht="12.75">
      <c r="A46" s="494">
        <v>5</v>
      </c>
      <c r="B46" s="95" t="s">
        <v>103</v>
      </c>
      <c r="C46" s="654">
        <f aca="true" t="shared" si="5" ref="C46:C54">D46+I46+J46</f>
        <v>0</v>
      </c>
      <c r="D46" s="226">
        <f aca="true" t="shared" si="6" ref="D46:D54">E46+F46+G46+H46</f>
        <v>0</v>
      </c>
      <c r="E46" s="239"/>
      <c r="F46" s="380"/>
      <c r="G46" s="319"/>
      <c r="H46" s="319"/>
      <c r="I46" s="319"/>
      <c r="J46" s="314"/>
    </row>
    <row r="47" spans="1:10" ht="12.75">
      <c r="A47" s="485"/>
      <c r="B47" s="26" t="s">
        <v>105</v>
      </c>
      <c r="C47" s="654">
        <f t="shared" si="5"/>
        <v>0</v>
      </c>
      <c r="D47" s="226">
        <f t="shared" si="6"/>
        <v>0</v>
      </c>
      <c r="E47" s="210">
        <v>0</v>
      </c>
      <c r="F47" s="380"/>
      <c r="G47" s="319"/>
      <c r="H47" s="319"/>
      <c r="I47" s="319"/>
      <c r="J47" s="319"/>
    </row>
    <row r="48" spans="1:10" ht="12.75">
      <c r="A48" s="494">
        <v>6</v>
      </c>
      <c r="B48" s="95" t="s">
        <v>219</v>
      </c>
      <c r="C48" s="427"/>
      <c r="D48" s="250"/>
      <c r="E48" s="239"/>
      <c r="F48" s="380"/>
      <c r="G48" s="319"/>
      <c r="H48" s="319"/>
      <c r="I48" s="319"/>
      <c r="J48" s="319"/>
    </row>
    <row r="49" spans="1:14" ht="12.75">
      <c r="A49" s="498"/>
      <c r="B49" s="26" t="s">
        <v>218</v>
      </c>
      <c r="C49" s="427">
        <f t="shared" si="5"/>
        <v>250</v>
      </c>
      <c r="D49" s="250">
        <f t="shared" si="6"/>
        <v>250</v>
      </c>
      <c r="E49" s="239">
        <v>250</v>
      </c>
      <c r="F49" s="380"/>
      <c r="G49" s="319"/>
      <c r="H49" s="319"/>
      <c r="I49" s="319"/>
      <c r="J49" s="319"/>
      <c r="K49" s="636" t="s">
        <v>452</v>
      </c>
      <c r="L49" s="637"/>
      <c r="M49" s="637"/>
      <c r="N49" s="637"/>
    </row>
    <row r="50" spans="1:10" ht="12.75">
      <c r="A50" s="494">
        <v>7</v>
      </c>
      <c r="B50" s="95" t="s">
        <v>219</v>
      </c>
      <c r="C50" s="427"/>
      <c r="D50" s="250"/>
      <c r="E50" s="239"/>
      <c r="F50" s="380"/>
      <c r="G50" s="319"/>
      <c r="H50" s="319"/>
      <c r="I50" s="319"/>
      <c r="J50" s="319"/>
    </row>
    <row r="51" spans="1:10" ht="12.75">
      <c r="A51" s="485"/>
      <c r="B51" s="26" t="s">
        <v>220</v>
      </c>
      <c r="C51" s="427">
        <f t="shared" si="5"/>
        <v>50</v>
      </c>
      <c r="D51" s="250">
        <f t="shared" si="6"/>
        <v>50</v>
      </c>
      <c r="E51" s="239">
        <v>50</v>
      </c>
      <c r="F51" s="380"/>
      <c r="G51" s="319"/>
      <c r="H51" s="319"/>
      <c r="I51" s="319"/>
      <c r="J51" s="319"/>
    </row>
    <row r="52" spans="1:10" ht="12.75">
      <c r="A52" s="494">
        <v>8</v>
      </c>
      <c r="B52" s="95" t="s">
        <v>221</v>
      </c>
      <c r="C52" s="427"/>
      <c r="D52" s="250"/>
      <c r="E52" s="272"/>
      <c r="F52" s="380"/>
      <c r="G52" s="319"/>
      <c r="H52" s="319"/>
      <c r="I52" s="319"/>
      <c r="J52" s="319"/>
    </row>
    <row r="53" spans="1:10" ht="12.75">
      <c r="A53" s="485"/>
      <c r="B53" s="26" t="s">
        <v>222</v>
      </c>
      <c r="C53" s="427">
        <f t="shared" si="5"/>
        <v>50</v>
      </c>
      <c r="D53" s="250">
        <f t="shared" si="6"/>
        <v>50</v>
      </c>
      <c r="E53" s="272">
        <v>50</v>
      </c>
      <c r="F53" s="380"/>
      <c r="G53" s="319"/>
      <c r="H53" s="319"/>
      <c r="I53" s="319"/>
      <c r="J53" s="319"/>
    </row>
    <row r="54" spans="1:10" ht="13.5" thickBot="1">
      <c r="A54" s="509">
        <v>9</v>
      </c>
      <c r="B54" s="188" t="s">
        <v>223</v>
      </c>
      <c r="C54" s="427">
        <f t="shared" si="5"/>
        <v>10</v>
      </c>
      <c r="D54" s="250">
        <f t="shared" si="6"/>
        <v>10</v>
      </c>
      <c r="E54" s="272">
        <v>10</v>
      </c>
      <c r="F54" s="380"/>
      <c r="G54" s="319"/>
      <c r="H54" s="319"/>
      <c r="I54" s="319"/>
      <c r="J54" s="319"/>
    </row>
    <row r="55" spans="1:10" ht="13.5" thickBot="1">
      <c r="A55" s="58"/>
      <c r="B55" s="104" t="s">
        <v>47</v>
      </c>
      <c r="C55" s="648">
        <f>C56+C57</f>
        <v>300</v>
      </c>
      <c r="D55" s="324">
        <f>D56+D57</f>
        <v>300</v>
      </c>
      <c r="E55" s="344">
        <f>E56+E57</f>
        <v>300</v>
      </c>
      <c r="F55" s="403"/>
      <c r="G55" s="344"/>
      <c r="H55" s="344"/>
      <c r="I55" s="344"/>
      <c r="J55" s="499"/>
    </row>
    <row r="56" spans="1:10" ht="12.75">
      <c r="A56" s="132">
        <v>1</v>
      </c>
      <c r="B56" s="46" t="s">
        <v>142</v>
      </c>
      <c r="C56" s="428">
        <f>D56+I56+J56</f>
        <v>200</v>
      </c>
      <c r="D56" s="301">
        <f>E56+F56+G56+H56</f>
        <v>200</v>
      </c>
      <c r="E56" s="244">
        <v>200</v>
      </c>
      <c r="F56" s="376"/>
      <c r="G56" s="233"/>
      <c r="H56" s="233"/>
      <c r="I56" s="233"/>
      <c r="J56" s="202"/>
    </row>
    <row r="57" spans="1:10" ht="13.5" thickBot="1">
      <c r="A57" s="456">
        <v>3</v>
      </c>
      <c r="B57" s="160" t="s">
        <v>97</v>
      </c>
      <c r="C57" s="425">
        <f>D57+I57+J57</f>
        <v>100</v>
      </c>
      <c r="D57" s="315">
        <f>E57+F57+G57+H57</f>
        <v>100</v>
      </c>
      <c r="E57" s="197">
        <v>100</v>
      </c>
      <c r="F57" s="373"/>
      <c r="G57" s="275"/>
      <c r="H57" s="275"/>
      <c r="I57" s="275"/>
      <c r="J57" s="276"/>
    </row>
    <row r="58" spans="1:10" ht="13.5" thickBot="1">
      <c r="A58" s="460"/>
      <c r="B58" s="605" t="s">
        <v>151</v>
      </c>
      <c r="C58" s="655">
        <f>D58+I58+J58</f>
        <v>0</v>
      </c>
      <c r="D58" s="199">
        <f>E58+F58+G58+H58</f>
        <v>0</v>
      </c>
      <c r="E58" s="224">
        <f aca="true" t="shared" si="7" ref="E58:J58">E59</f>
        <v>0</v>
      </c>
      <c r="F58" s="385"/>
      <c r="G58" s="224">
        <f t="shared" si="7"/>
        <v>0</v>
      </c>
      <c r="H58" s="224">
        <f t="shared" si="7"/>
        <v>0</v>
      </c>
      <c r="I58" s="224">
        <f t="shared" si="7"/>
        <v>0</v>
      </c>
      <c r="J58" s="224">
        <f t="shared" si="7"/>
        <v>0</v>
      </c>
    </row>
    <row r="59" spans="1:13" ht="13.5" thickBot="1">
      <c r="A59" s="462">
        <v>1</v>
      </c>
      <c r="B59" s="582" t="s">
        <v>152</v>
      </c>
      <c r="C59" s="656">
        <f>D59+I59+J59</f>
        <v>0</v>
      </c>
      <c r="D59" s="633">
        <f>E59+F59+G59+H59</f>
        <v>0</v>
      </c>
      <c r="E59" s="206">
        <v>0</v>
      </c>
      <c r="F59" s="379"/>
      <c r="G59" s="334"/>
      <c r="H59" s="334"/>
      <c r="I59" s="334"/>
      <c r="J59" s="334"/>
      <c r="K59" s="632" t="s">
        <v>449</v>
      </c>
      <c r="L59" s="632"/>
      <c r="M59" s="632"/>
    </row>
    <row r="60" spans="1:10" ht="13.5" thickBot="1">
      <c r="A60" s="30"/>
      <c r="B60" s="107" t="s">
        <v>95</v>
      </c>
      <c r="C60" s="429">
        <f>D60+I60+J60</f>
        <v>1700</v>
      </c>
      <c r="D60" s="247">
        <f>D61</f>
        <v>1700</v>
      </c>
      <c r="E60" s="231">
        <f>E61</f>
        <v>1700</v>
      </c>
      <c r="F60" s="381"/>
      <c r="G60" s="231"/>
      <c r="H60" s="231"/>
      <c r="I60" s="216"/>
      <c r="J60" s="217"/>
    </row>
    <row r="61" spans="1:10" s="4" customFormat="1" ht="13.5" thickBot="1">
      <c r="A61" s="13"/>
      <c r="B61" s="161" t="s">
        <v>112</v>
      </c>
      <c r="C61" s="430">
        <f>C62</f>
        <v>1700</v>
      </c>
      <c r="D61" s="248">
        <f>D62</f>
        <v>1700</v>
      </c>
      <c r="E61" s="232">
        <f>E62</f>
        <v>1700</v>
      </c>
      <c r="F61" s="383"/>
      <c r="G61" s="219">
        <f>G62</f>
        <v>0</v>
      </c>
      <c r="H61" s="219">
        <f>H62</f>
        <v>0</v>
      </c>
      <c r="I61" s="219">
        <f>I62</f>
        <v>0</v>
      </c>
      <c r="J61" s="219">
        <f>J62</f>
        <v>0</v>
      </c>
    </row>
    <row r="62" spans="1:10" s="4" customFormat="1" ht="13.5" thickBot="1">
      <c r="A62" s="10" t="s">
        <v>9</v>
      </c>
      <c r="B62" s="8" t="s">
        <v>10</v>
      </c>
      <c r="C62" s="430">
        <f>D62+I62+J62</f>
        <v>1700</v>
      </c>
      <c r="D62" s="248">
        <f>E62+F62+G62+H62</f>
        <v>1700</v>
      </c>
      <c r="E62" s="232">
        <f aca="true" t="shared" si="8" ref="E62:J62">E65</f>
        <v>1700</v>
      </c>
      <c r="F62" s="383"/>
      <c r="G62" s="219">
        <f t="shared" si="8"/>
        <v>0</v>
      </c>
      <c r="H62" s="219">
        <f t="shared" si="8"/>
        <v>0</v>
      </c>
      <c r="I62" s="219">
        <f t="shared" si="8"/>
        <v>0</v>
      </c>
      <c r="J62" s="219">
        <f t="shared" si="8"/>
        <v>0</v>
      </c>
    </row>
    <row r="63" spans="1:10" s="4" customFormat="1" ht="13.5" thickBot="1">
      <c r="A63" s="10" t="s">
        <v>11</v>
      </c>
      <c r="B63" s="10" t="s">
        <v>28</v>
      </c>
      <c r="C63" s="430"/>
      <c r="D63" s="248"/>
      <c r="E63" s="232"/>
      <c r="F63" s="383"/>
      <c r="G63" s="219"/>
      <c r="H63" s="219"/>
      <c r="I63" s="219"/>
      <c r="J63" s="220"/>
    </row>
    <row r="64" spans="1:10" s="4" customFormat="1" ht="13.5" thickBot="1">
      <c r="A64" s="19" t="s">
        <v>13</v>
      </c>
      <c r="B64" s="19" t="s">
        <v>59</v>
      </c>
      <c r="C64" s="430"/>
      <c r="D64" s="248"/>
      <c r="E64" s="232"/>
      <c r="F64" s="383"/>
      <c r="G64" s="219"/>
      <c r="H64" s="219"/>
      <c r="I64" s="219"/>
      <c r="J64" s="220"/>
    </row>
    <row r="65" spans="1:10" ht="13.5" thickBot="1">
      <c r="A65" s="51" t="s">
        <v>9</v>
      </c>
      <c r="B65" s="51" t="s">
        <v>111</v>
      </c>
      <c r="C65" s="430">
        <f>D65+I65+J65</f>
        <v>1700</v>
      </c>
      <c r="D65" s="248">
        <f>E65+F65+G65+H65</f>
        <v>1700</v>
      </c>
      <c r="E65" s="232">
        <f aca="true" t="shared" si="9" ref="E65:J65">E67</f>
        <v>1700</v>
      </c>
      <c r="F65" s="383"/>
      <c r="G65" s="219">
        <f t="shared" si="9"/>
        <v>0</v>
      </c>
      <c r="H65" s="219">
        <f t="shared" si="9"/>
        <v>0</v>
      </c>
      <c r="I65" s="219">
        <f t="shared" si="9"/>
        <v>0</v>
      </c>
      <c r="J65" s="219">
        <f t="shared" si="9"/>
        <v>0</v>
      </c>
    </row>
    <row r="66" spans="1:10" ht="12.75">
      <c r="A66" s="595">
        <v>2</v>
      </c>
      <c r="B66" s="74" t="s">
        <v>78</v>
      </c>
      <c r="C66" s="657"/>
      <c r="D66" s="193"/>
      <c r="E66" s="333"/>
      <c r="F66" s="374"/>
      <c r="G66" s="237"/>
      <c r="H66" s="237"/>
      <c r="I66" s="194"/>
      <c r="J66" s="195"/>
    </row>
    <row r="67" spans="1:10" ht="13.5" thickBot="1">
      <c r="A67" s="54"/>
      <c r="B67" s="53" t="s">
        <v>79</v>
      </c>
      <c r="C67" s="658">
        <f>D67+I67+J67</f>
        <v>1700</v>
      </c>
      <c r="D67" s="312">
        <f>E67+F67+G67+H67</f>
        <v>1700</v>
      </c>
      <c r="E67" s="269">
        <v>1700</v>
      </c>
      <c r="F67" s="391"/>
      <c r="G67" s="234">
        <v>0</v>
      </c>
      <c r="H67" s="234">
        <v>0</v>
      </c>
      <c r="I67" s="197"/>
      <c r="J67" s="276"/>
    </row>
    <row r="68" spans="1:10" ht="13.5" thickBot="1">
      <c r="A68" s="31"/>
      <c r="B68" s="107" t="s">
        <v>17</v>
      </c>
      <c r="C68" s="429">
        <f aca="true" t="shared" si="10" ref="C68:E69">C69</f>
        <v>86</v>
      </c>
      <c r="D68" s="247">
        <f t="shared" si="10"/>
        <v>86</v>
      </c>
      <c r="E68" s="247">
        <f t="shared" si="10"/>
        <v>86</v>
      </c>
      <c r="F68" s="394"/>
      <c r="G68" s="247"/>
      <c r="H68" s="247"/>
      <c r="I68" s="247"/>
      <c r="J68" s="502"/>
    </row>
    <row r="69" spans="1:10" s="4" customFormat="1" ht="13.5" thickBot="1">
      <c r="A69" s="137" t="s">
        <v>13</v>
      </c>
      <c r="B69" s="19" t="s">
        <v>92</v>
      </c>
      <c r="C69" s="659">
        <f t="shared" si="10"/>
        <v>86</v>
      </c>
      <c r="D69" s="329">
        <f t="shared" si="10"/>
        <v>86</v>
      </c>
      <c r="E69" s="329">
        <f t="shared" si="10"/>
        <v>86</v>
      </c>
      <c r="F69" s="395"/>
      <c r="G69" s="213">
        <f>G70</f>
        <v>0</v>
      </c>
      <c r="H69" s="213">
        <f>H70</f>
        <v>0</v>
      </c>
      <c r="I69" s="213">
        <f>I70</f>
        <v>0</v>
      </c>
      <c r="J69" s="245">
        <f>J70</f>
        <v>0</v>
      </c>
    </row>
    <row r="70" spans="1:10" s="4" customFormat="1" ht="13.5" thickBot="1">
      <c r="A70" s="92"/>
      <c r="B70" s="106" t="s">
        <v>46</v>
      </c>
      <c r="C70" s="430">
        <f>D70+I70+J70</f>
        <v>86</v>
      </c>
      <c r="D70" s="248">
        <f>E70+F70+G70+H70</f>
        <v>86</v>
      </c>
      <c r="E70" s="232">
        <f aca="true" t="shared" si="11" ref="E70:J70">E71+E72</f>
        <v>86</v>
      </c>
      <c r="F70" s="501"/>
      <c r="G70" s="219">
        <f t="shared" si="11"/>
        <v>0</v>
      </c>
      <c r="H70" s="219">
        <f t="shared" si="11"/>
        <v>0</v>
      </c>
      <c r="I70" s="219">
        <f t="shared" si="11"/>
        <v>0</v>
      </c>
      <c r="J70" s="219">
        <f t="shared" si="11"/>
        <v>0</v>
      </c>
    </row>
    <row r="71" spans="1:10" s="4" customFormat="1" ht="12.75">
      <c r="A71" s="138">
        <v>1</v>
      </c>
      <c r="B71" s="46" t="s">
        <v>129</v>
      </c>
      <c r="C71" s="431">
        <f aca="true" t="shared" si="12" ref="C71:C83">D71+I71+J71</f>
        <v>60</v>
      </c>
      <c r="D71" s="325">
        <f aca="true" t="shared" si="13" ref="D71:D83">E71+F71+G71+H71</f>
        <v>60</v>
      </c>
      <c r="E71" s="244">
        <v>60</v>
      </c>
      <c r="F71" s="396"/>
      <c r="G71" s="221">
        <v>0</v>
      </c>
      <c r="H71" s="221">
        <v>0</v>
      </c>
      <c r="I71" s="221">
        <v>0</v>
      </c>
      <c r="J71" s="246">
        <v>0</v>
      </c>
    </row>
    <row r="72" spans="1:10" s="4" customFormat="1" ht="13.5" thickBot="1">
      <c r="A72" s="172">
        <v>2</v>
      </c>
      <c r="B72" s="55" t="s">
        <v>224</v>
      </c>
      <c r="C72" s="431">
        <f t="shared" si="12"/>
        <v>26</v>
      </c>
      <c r="D72" s="325">
        <f t="shared" si="13"/>
        <v>26</v>
      </c>
      <c r="E72" s="269">
        <v>26</v>
      </c>
      <c r="F72" s="384"/>
      <c r="G72" s="222"/>
      <c r="H72" s="222"/>
      <c r="I72" s="222"/>
      <c r="J72" s="500"/>
    </row>
    <row r="73" spans="1:10" ht="13.5" thickBot="1">
      <c r="A73" s="567"/>
      <c r="B73" s="107" t="s">
        <v>18</v>
      </c>
      <c r="C73" s="429">
        <f aca="true" t="shared" si="14" ref="C73:J73">C74</f>
        <v>350</v>
      </c>
      <c r="D73" s="247">
        <f t="shared" si="14"/>
        <v>350</v>
      </c>
      <c r="E73" s="231">
        <f t="shared" si="14"/>
        <v>350</v>
      </c>
      <c r="F73" s="381"/>
      <c r="G73" s="216">
        <f t="shared" si="14"/>
        <v>0</v>
      </c>
      <c r="H73" s="216">
        <f t="shared" si="14"/>
        <v>0</v>
      </c>
      <c r="I73" s="216">
        <f t="shared" si="14"/>
        <v>0</v>
      </c>
      <c r="J73" s="216">
        <f t="shared" si="14"/>
        <v>0</v>
      </c>
    </row>
    <row r="74" spans="1:10" ht="13.5" thickBot="1">
      <c r="A74" s="13" t="s">
        <v>13</v>
      </c>
      <c r="B74" s="23" t="s">
        <v>92</v>
      </c>
      <c r="C74" s="430">
        <f>D74+I74+J74</f>
        <v>350</v>
      </c>
      <c r="D74" s="248">
        <f>E74+F74+G74+H74</f>
        <v>350</v>
      </c>
      <c r="E74" s="232">
        <f>E75+E78</f>
        <v>350</v>
      </c>
      <c r="F74" s="383"/>
      <c r="G74" s="219">
        <f>G75+G78</f>
        <v>0</v>
      </c>
      <c r="H74" s="219">
        <f>H75+H78</f>
        <v>0</v>
      </c>
      <c r="I74" s="219">
        <f>I75+I78</f>
        <v>0</v>
      </c>
      <c r="J74" s="219">
        <f>J75+J78</f>
        <v>0</v>
      </c>
    </row>
    <row r="75" spans="1:10" ht="13.5" thickBot="1">
      <c r="A75" s="59"/>
      <c r="B75" s="116" t="s">
        <v>54</v>
      </c>
      <c r="C75" s="430">
        <f>D75+I75+J75</f>
        <v>9</v>
      </c>
      <c r="D75" s="248">
        <f>E75+F75+G75+H75</f>
        <v>9</v>
      </c>
      <c r="E75" s="232">
        <f aca="true" t="shared" si="15" ref="E75:J75">E77</f>
        <v>9</v>
      </c>
      <c r="F75" s="383"/>
      <c r="G75" s="219">
        <f t="shared" si="15"/>
        <v>0</v>
      </c>
      <c r="H75" s="219">
        <f t="shared" si="15"/>
        <v>0</v>
      </c>
      <c r="I75" s="219">
        <f t="shared" si="15"/>
        <v>0</v>
      </c>
      <c r="J75" s="219">
        <f t="shared" si="15"/>
        <v>0</v>
      </c>
    </row>
    <row r="76" spans="1:10" ht="13.5" thickBot="1">
      <c r="A76" s="503">
        <v>1</v>
      </c>
      <c r="B76" s="162" t="s">
        <v>291</v>
      </c>
      <c r="C76" s="430"/>
      <c r="D76" s="248"/>
      <c r="E76" s="232"/>
      <c r="F76" s="383"/>
      <c r="G76" s="219"/>
      <c r="H76" s="219"/>
      <c r="I76" s="219"/>
      <c r="J76" s="220"/>
    </row>
    <row r="77" spans="1:10" ht="13.5" thickBot="1">
      <c r="A77" s="504"/>
      <c r="B77" s="163" t="s">
        <v>292</v>
      </c>
      <c r="C77" s="430">
        <f>D77+I77+J77</f>
        <v>9</v>
      </c>
      <c r="D77" s="248">
        <f>E77+F77+G77+H77</f>
        <v>9</v>
      </c>
      <c r="E77" s="232">
        <v>9</v>
      </c>
      <c r="F77" s="383"/>
      <c r="G77" s="219"/>
      <c r="H77" s="219"/>
      <c r="I77" s="219"/>
      <c r="J77" s="220"/>
    </row>
    <row r="78" spans="1:10" ht="13.5" thickBot="1">
      <c r="A78" s="75"/>
      <c r="B78" s="106" t="s">
        <v>46</v>
      </c>
      <c r="C78" s="430">
        <f>D78+I78+J78</f>
        <v>341</v>
      </c>
      <c r="D78" s="248">
        <f>E78+F78+G78+H78</f>
        <v>341</v>
      </c>
      <c r="E78" s="232">
        <f>E79+E80+E81+E82+E83+E89+E90+E91+E92+E93+E94+E95+E96</f>
        <v>341</v>
      </c>
      <c r="F78" s="383"/>
      <c r="G78" s="219">
        <f>G79+G80+G81+G82+G83+G89+G90+G91+G92+G93+G94+G95+G96</f>
        <v>0</v>
      </c>
      <c r="H78" s="219">
        <f>H79+H80+H81+H82+H83+H89+H90+H91+H92+H93+H94+H95+H96</f>
        <v>0</v>
      </c>
      <c r="I78" s="219">
        <f>I79+I80+I81+I82+I83+I89+I90+I91+I92+I93+I94+I95+I96</f>
        <v>0</v>
      </c>
      <c r="J78" s="219">
        <f>J79+J80+J81+J82+J83+J89+J90+J91+J92+J93+J94+J95+J96</f>
        <v>0</v>
      </c>
    </row>
    <row r="79" spans="1:10" ht="12.75">
      <c r="A79" s="505">
        <v>1</v>
      </c>
      <c r="B79" s="185" t="s">
        <v>225</v>
      </c>
      <c r="C79" s="431">
        <f t="shared" si="12"/>
        <v>46.5</v>
      </c>
      <c r="D79" s="325">
        <f t="shared" si="13"/>
        <v>46.5</v>
      </c>
      <c r="E79" s="244">
        <v>46.5</v>
      </c>
      <c r="F79" s="396"/>
      <c r="G79" s="244"/>
      <c r="H79" s="244"/>
      <c r="I79" s="244"/>
      <c r="J79" s="249"/>
    </row>
    <row r="80" spans="1:10" ht="12.75">
      <c r="A80" s="139">
        <v>2</v>
      </c>
      <c r="B80" s="177" t="s">
        <v>226</v>
      </c>
      <c r="C80" s="447">
        <f t="shared" si="12"/>
        <v>138</v>
      </c>
      <c r="D80" s="250">
        <f t="shared" si="13"/>
        <v>138</v>
      </c>
      <c r="E80" s="239">
        <v>138</v>
      </c>
      <c r="F80" s="390"/>
      <c r="G80" s="239"/>
      <c r="H80" s="239"/>
      <c r="I80" s="239"/>
      <c r="J80" s="251"/>
    </row>
    <row r="81" spans="1:10" ht="12.75">
      <c r="A81" s="139">
        <v>3</v>
      </c>
      <c r="B81" s="177" t="s">
        <v>227</v>
      </c>
      <c r="C81" s="447">
        <f t="shared" si="12"/>
        <v>12</v>
      </c>
      <c r="D81" s="250">
        <f t="shared" si="13"/>
        <v>12</v>
      </c>
      <c r="E81" s="239">
        <v>12</v>
      </c>
      <c r="F81" s="390"/>
      <c r="G81" s="239"/>
      <c r="H81" s="239"/>
      <c r="I81" s="239"/>
      <c r="J81" s="251"/>
    </row>
    <row r="82" spans="1:10" ht="12.75">
      <c r="A82" s="139">
        <v>4</v>
      </c>
      <c r="B82" s="177" t="s">
        <v>228</v>
      </c>
      <c r="C82" s="447">
        <f t="shared" si="12"/>
        <v>44</v>
      </c>
      <c r="D82" s="250">
        <f t="shared" si="13"/>
        <v>44</v>
      </c>
      <c r="E82" s="239">
        <v>44</v>
      </c>
      <c r="F82" s="390"/>
      <c r="G82" s="239"/>
      <c r="H82" s="239"/>
      <c r="I82" s="239"/>
      <c r="J82" s="251"/>
    </row>
    <row r="83" spans="1:10" ht="13.5" thickBot="1">
      <c r="A83" s="516">
        <v>5</v>
      </c>
      <c r="B83" s="177" t="s">
        <v>229</v>
      </c>
      <c r="C83" s="660">
        <f t="shared" si="12"/>
        <v>16</v>
      </c>
      <c r="D83" s="250">
        <f t="shared" si="13"/>
        <v>16</v>
      </c>
      <c r="E83" s="239">
        <v>16</v>
      </c>
      <c r="F83" s="390"/>
      <c r="G83" s="239"/>
      <c r="H83" s="239"/>
      <c r="I83" s="239"/>
      <c r="J83" s="251"/>
    </row>
    <row r="84" spans="1:10" ht="18.75" thickBot="1">
      <c r="A84" s="3"/>
      <c r="B84" s="3"/>
      <c r="C84" s="71" t="s">
        <v>37</v>
      </c>
      <c r="D84" s="639" t="s">
        <v>71</v>
      </c>
      <c r="E84" s="639"/>
      <c r="F84" s="639"/>
      <c r="G84" s="639"/>
      <c r="H84" s="639"/>
      <c r="I84" s="598" t="s">
        <v>32</v>
      </c>
      <c r="J84" s="597" t="s">
        <v>65</v>
      </c>
    </row>
    <row r="85" spans="1:10" s="108" customFormat="1" ht="12.75">
      <c r="A85" s="8" t="s">
        <v>36</v>
      </c>
      <c r="B85" s="8"/>
      <c r="C85" s="11" t="s">
        <v>448</v>
      </c>
      <c r="D85" s="157" t="s">
        <v>69</v>
      </c>
      <c r="E85" s="71" t="s">
        <v>49</v>
      </c>
      <c r="F85" s="368"/>
      <c r="G85" s="71" t="s">
        <v>29</v>
      </c>
      <c r="H85" s="166"/>
      <c r="I85" s="91" t="s">
        <v>33</v>
      </c>
      <c r="J85" s="72" t="s">
        <v>66</v>
      </c>
    </row>
    <row r="86" spans="1:10" s="108" customFormat="1" ht="12.75">
      <c r="A86" s="10" t="s">
        <v>0</v>
      </c>
      <c r="B86" s="10" t="s">
        <v>4</v>
      </c>
      <c r="C86" s="72" t="s">
        <v>459</v>
      </c>
      <c r="D86" s="158" t="s">
        <v>49</v>
      </c>
      <c r="E86" s="72" t="s">
        <v>1</v>
      </c>
      <c r="F86" s="190" t="s">
        <v>3</v>
      </c>
      <c r="G86" s="72" t="s">
        <v>30</v>
      </c>
      <c r="H86" s="91" t="s">
        <v>31</v>
      </c>
      <c r="I86" s="91" t="s">
        <v>76</v>
      </c>
      <c r="J86" s="72"/>
    </row>
    <row r="87" spans="1:10" s="108" customFormat="1" ht="13.5" thickBot="1">
      <c r="A87" s="10"/>
      <c r="B87" s="19"/>
      <c r="C87" s="73">
        <v>2016</v>
      </c>
      <c r="D87" s="159"/>
      <c r="E87" s="73" t="s">
        <v>2</v>
      </c>
      <c r="F87" s="369"/>
      <c r="G87" s="73" t="s">
        <v>149</v>
      </c>
      <c r="H87" s="167" t="s">
        <v>68</v>
      </c>
      <c r="I87" s="167" t="s">
        <v>77</v>
      </c>
      <c r="J87" s="73"/>
    </row>
    <row r="88" spans="1:10" s="108" customFormat="1" ht="13.5" thickBot="1">
      <c r="A88" s="13"/>
      <c r="B88" s="41"/>
      <c r="C88" s="9" t="s">
        <v>110</v>
      </c>
      <c r="D88" s="424" t="s">
        <v>70</v>
      </c>
      <c r="E88" s="14">
        <v>3</v>
      </c>
      <c r="F88" s="14">
        <v>4</v>
      </c>
      <c r="G88" s="14">
        <v>5</v>
      </c>
      <c r="H88" s="15">
        <v>6</v>
      </c>
      <c r="I88" s="16">
        <v>7</v>
      </c>
      <c r="J88" s="16">
        <v>8</v>
      </c>
    </row>
    <row r="89" spans="1:10" s="108" customFormat="1" ht="12.75">
      <c r="A89" s="140">
        <v>6</v>
      </c>
      <c r="B89" s="189" t="s">
        <v>138</v>
      </c>
      <c r="C89" s="661">
        <f>D89+I89+J89</f>
        <v>4</v>
      </c>
      <c r="D89" s="252">
        <f>E89+F89+G89+H89</f>
        <v>4</v>
      </c>
      <c r="E89" s="235">
        <v>4</v>
      </c>
      <c r="F89" s="391"/>
      <c r="G89" s="235"/>
      <c r="H89" s="235"/>
      <c r="I89" s="235"/>
      <c r="J89" s="253"/>
    </row>
    <row r="90" spans="1:10" s="60" customFormat="1" ht="12.75">
      <c r="A90" s="506">
        <v>7</v>
      </c>
      <c r="B90" s="177" t="s">
        <v>230</v>
      </c>
      <c r="C90" s="661">
        <f aca="true" t="shared" si="16" ref="C90:C96">D90+I90+J90</f>
        <v>10</v>
      </c>
      <c r="D90" s="252">
        <f aca="true" t="shared" si="17" ref="D90:D96">E90+F90+G90+H90</f>
        <v>10</v>
      </c>
      <c r="E90" s="239">
        <v>10</v>
      </c>
      <c r="F90" s="390"/>
      <c r="G90" s="239"/>
      <c r="H90" s="239"/>
      <c r="I90" s="239"/>
      <c r="J90" s="239"/>
    </row>
    <row r="91" spans="1:10" s="60" customFormat="1" ht="12.75">
      <c r="A91" s="506">
        <v>8</v>
      </c>
      <c r="B91" s="177" t="s">
        <v>231</v>
      </c>
      <c r="C91" s="661">
        <f t="shared" si="16"/>
        <v>10</v>
      </c>
      <c r="D91" s="252">
        <f t="shared" si="17"/>
        <v>10</v>
      </c>
      <c r="E91" s="239">
        <v>10</v>
      </c>
      <c r="F91" s="390"/>
      <c r="G91" s="239"/>
      <c r="H91" s="239"/>
      <c r="I91" s="239"/>
      <c r="J91" s="239"/>
    </row>
    <row r="92" spans="1:10" s="60" customFormat="1" ht="12.75">
      <c r="A92" s="506">
        <v>9</v>
      </c>
      <c r="B92" s="177" t="s">
        <v>232</v>
      </c>
      <c r="C92" s="661">
        <f t="shared" si="16"/>
        <v>7.5</v>
      </c>
      <c r="D92" s="252">
        <f t="shared" si="17"/>
        <v>7.5</v>
      </c>
      <c r="E92" s="239">
        <v>7.5</v>
      </c>
      <c r="F92" s="390"/>
      <c r="G92" s="239"/>
      <c r="H92" s="239"/>
      <c r="I92" s="239"/>
      <c r="J92" s="239"/>
    </row>
    <row r="93" spans="1:10" s="60" customFormat="1" ht="12.75">
      <c r="A93" s="506">
        <v>10</v>
      </c>
      <c r="B93" s="177" t="s">
        <v>113</v>
      </c>
      <c r="C93" s="661">
        <f t="shared" si="16"/>
        <v>3.8</v>
      </c>
      <c r="D93" s="252">
        <f t="shared" si="17"/>
        <v>3.8</v>
      </c>
      <c r="E93" s="239">
        <v>3.8</v>
      </c>
      <c r="F93" s="390"/>
      <c r="G93" s="239"/>
      <c r="H93" s="239"/>
      <c r="I93" s="239"/>
      <c r="J93" s="239"/>
    </row>
    <row r="94" spans="1:10" s="60" customFormat="1" ht="12.75">
      <c r="A94" s="506">
        <v>11</v>
      </c>
      <c r="B94" s="177" t="s">
        <v>233</v>
      </c>
      <c r="C94" s="661">
        <f t="shared" si="16"/>
        <v>4.5</v>
      </c>
      <c r="D94" s="252">
        <f t="shared" si="17"/>
        <v>4.5</v>
      </c>
      <c r="E94" s="239">
        <v>4.5</v>
      </c>
      <c r="F94" s="390"/>
      <c r="G94" s="239"/>
      <c r="H94" s="239"/>
      <c r="I94" s="239"/>
      <c r="J94" s="239"/>
    </row>
    <row r="95" spans="1:10" s="60" customFormat="1" ht="12.75">
      <c r="A95" s="506">
        <v>12</v>
      </c>
      <c r="B95" s="177" t="s">
        <v>234</v>
      </c>
      <c r="C95" s="661">
        <f t="shared" si="16"/>
        <v>25</v>
      </c>
      <c r="D95" s="252">
        <f t="shared" si="17"/>
        <v>25</v>
      </c>
      <c r="E95" s="239">
        <v>25</v>
      </c>
      <c r="F95" s="390"/>
      <c r="G95" s="239"/>
      <c r="H95" s="239"/>
      <c r="I95" s="239"/>
      <c r="J95" s="239"/>
    </row>
    <row r="96" spans="1:10" s="60" customFormat="1" ht="13.5" thickBot="1">
      <c r="A96" s="507">
        <v>13</v>
      </c>
      <c r="B96" s="189" t="s">
        <v>235</v>
      </c>
      <c r="C96" s="661">
        <f t="shared" si="16"/>
        <v>19.7</v>
      </c>
      <c r="D96" s="252">
        <f t="shared" si="17"/>
        <v>19.7</v>
      </c>
      <c r="E96" s="235">
        <v>19.7</v>
      </c>
      <c r="F96" s="391"/>
      <c r="G96" s="235"/>
      <c r="H96" s="235"/>
      <c r="I96" s="235"/>
      <c r="J96" s="235"/>
    </row>
    <row r="97" spans="1:10" ht="13.5" thickBot="1">
      <c r="A97" s="30"/>
      <c r="B97" s="127" t="s">
        <v>144</v>
      </c>
      <c r="C97" s="429">
        <f>E97+F97+G97+H97+I97</f>
        <v>624</v>
      </c>
      <c r="D97" s="247">
        <f>D98</f>
        <v>624</v>
      </c>
      <c r="E97" s="231">
        <f aca="true" t="shared" si="18" ref="E97:J97">E98</f>
        <v>624</v>
      </c>
      <c r="F97" s="381"/>
      <c r="G97" s="216">
        <f t="shared" si="18"/>
        <v>0</v>
      </c>
      <c r="H97" s="216">
        <f t="shared" si="18"/>
        <v>0</v>
      </c>
      <c r="I97" s="216">
        <f t="shared" si="18"/>
        <v>0</v>
      </c>
      <c r="J97" s="217">
        <f t="shared" si="18"/>
        <v>0</v>
      </c>
    </row>
    <row r="98" spans="1:10" ht="13.5" thickBot="1">
      <c r="A98" s="109" t="s">
        <v>9</v>
      </c>
      <c r="B98" s="77" t="s">
        <v>10</v>
      </c>
      <c r="C98" s="426">
        <f>D98+I98+J98</f>
        <v>624</v>
      </c>
      <c r="D98" s="317">
        <f>E98+F98+G98+H98</f>
        <v>624</v>
      </c>
      <c r="E98" s="317">
        <f>E100+E102+E104</f>
        <v>624</v>
      </c>
      <c r="F98" s="397"/>
      <c r="G98" s="199">
        <f>G100+G104</f>
        <v>0</v>
      </c>
      <c r="H98" s="199">
        <f>H100+H104</f>
        <v>0</v>
      </c>
      <c r="I98" s="199">
        <f>I100+I104</f>
        <v>0</v>
      </c>
      <c r="J98" s="254">
        <f>J100+J104</f>
        <v>0</v>
      </c>
    </row>
    <row r="99" spans="1:10" ht="12.75">
      <c r="A99" s="54">
        <v>1</v>
      </c>
      <c r="B99" s="28" t="s">
        <v>38</v>
      </c>
      <c r="C99" s="431"/>
      <c r="D99" s="325"/>
      <c r="E99" s="233"/>
      <c r="F99" s="398"/>
      <c r="G99" s="233"/>
      <c r="H99" s="233"/>
      <c r="I99" s="233"/>
      <c r="J99" s="202"/>
    </row>
    <row r="100" spans="1:10" ht="12.75">
      <c r="A100" s="34"/>
      <c r="B100" s="28" t="s">
        <v>55</v>
      </c>
      <c r="C100" s="662">
        <f>D100+I100+J100</f>
        <v>200</v>
      </c>
      <c r="D100" s="339">
        <f>E100+F100+G100+H100</f>
        <v>200</v>
      </c>
      <c r="E100" s="265">
        <v>200</v>
      </c>
      <c r="F100" s="399"/>
      <c r="G100" s="238"/>
      <c r="H100" s="238"/>
      <c r="I100" s="238"/>
      <c r="J100" s="271"/>
    </row>
    <row r="101" spans="1:10" ht="12.75">
      <c r="A101" s="34"/>
      <c r="B101" s="28" t="s">
        <v>146</v>
      </c>
      <c r="C101" s="663">
        <f>D101+I101+J101</f>
        <v>0</v>
      </c>
      <c r="D101" s="255">
        <f>E101+F101+G101+H101</f>
        <v>0</v>
      </c>
      <c r="E101" s="272"/>
      <c r="F101" s="399"/>
      <c r="G101" s="238"/>
      <c r="H101" s="238"/>
      <c r="I101" s="238"/>
      <c r="J101" s="271"/>
    </row>
    <row r="102" spans="1:13" ht="12.75">
      <c r="A102" s="172">
        <v>2</v>
      </c>
      <c r="B102" s="160" t="s">
        <v>115</v>
      </c>
      <c r="C102" s="664">
        <f>D102+I102+J102</f>
        <v>224</v>
      </c>
      <c r="D102" s="341">
        <f>E102+F102+G102+H102</f>
        <v>224</v>
      </c>
      <c r="E102" s="269">
        <v>224</v>
      </c>
      <c r="F102" s="400"/>
      <c r="G102" s="334"/>
      <c r="H102" s="334"/>
      <c r="I102" s="334"/>
      <c r="J102" s="335"/>
      <c r="K102" s="640" t="s">
        <v>451</v>
      </c>
      <c r="L102" s="637"/>
      <c r="M102" s="637"/>
    </row>
    <row r="103" spans="1:10" ht="12.75">
      <c r="A103" s="152">
        <v>3</v>
      </c>
      <c r="B103" s="35" t="s">
        <v>56</v>
      </c>
      <c r="C103" s="427"/>
      <c r="D103" s="302"/>
      <c r="E103" s="240"/>
      <c r="F103" s="399"/>
      <c r="G103" s="238"/>
      <c r="H103" s="238"/>
      <c r="I103" s="238"/>
      <c r="J103" s="238"/>
    </row>
    <row r="104" spans="1:10" ht="12.75">
      <c r="A104" s="153"/>
      <c r="B104" s="24" t="s">
        <v>145</v>
      </c>
      <c r="C104" s="427">
        <f>D104+I104+J104</f>
        <v>200</v>
      </c>
      <c r="D104" s="302">
        <f>E104+F104+G104+H104</f>
        <v>200</v>
      </c>
      <c r="E104" s="239">
        <v>200</v>
      </c>
      <c r="F104" s="399"/>
      <c r="G104" s="238"/>
      <c r="H104" s="238"/>
      <c r="I104" s="238"/>
      <c r="J104" s="238"/>
    </row>
    <row r="105" spans="1:10" ht="13.5" thickBot="1">
      <c r="A105" s="154"/>
      <c r="B105" s="155" t="s">
        <v>99</v>
      </c>
      <c r="C105" s="660"/>
      <c r="D105" s="250"/>
      <c r="E105" s="239"/>
      <c r="F105" s="401"/>
      <c r="G105" s="265"/>
      <c r="H105" s="265"/>
      <c r="I105" s="265"/>
      <c r="J105" s="238"/>
    </row>
    <row r="106" spans="1:10" ht="13.5" thickBot="1">
      <c r="A106" s="30"/>
      <c r="B106" s="107" t="s">
        <v>93</v>
      </c>
      <c r="C106" s="429">
        <f aca="true" t="shared" si="19" ref="C106:J106">C107+C110</f>
        <v>1411</v>
      </c>
      <c r="D106" s="247">
        <f t="shared" si="19"/>
        <v>1411</v>
      </c>
      <c r="E106" s="232">
        <f t="shared" si="19"/>
        <v>1411</v>
      </c>
      <c r="F106" s="381"/>
      <c r="G106" s="216">
        <f t="shared" si="19"/>
        <v>0</v>
      </c>
      <c r="H106" s="216">
        <f t="shared" si="19"/>
        <v>0</v>
      </c>
      <c r="I106" s="216">
        <f t="shared" si="19"/>
        <v>0</v>
      </c>
      <c r="J106" s="216">
        <f t="shared" si="19"/>
        <v>0</v>
      </c>
    </row>
    <row r="107" spans="1:10" s="4" customFormat="1" ht="13.5" thickBot="1">
      <c r="A107" s="109" t="s">
        <v>9</v>
      </c>
      <c r="B107" s="77" t="s">
        <v>10</v>
      </c>
      <c r="C107" s="430">
        <f>D107+I107+J107</f>
        <v>1311</v>
      </c>
      <c r="D107" s="248">
        <f>E107+F107+G107+H107</f>
        <v>1311</v>
      </c>
      <c r="E107" s="232">
        <f aca="true" t="shared" si="20" ref="E107:J107">E109</f>
        <v>1311</v>
      </c>
      <c r="F107" s="383"/>
      <c r="G107" s="219">
        <f t="shared" si="20"/>
        <v>0</v>
      </c>
      <c r="H107" s="219">
        <f t="shared" si="20"/>
        <v>0</v>
      </c>
      <c r="I107" s="219">
        <f t="shared" si="20"/>
        <v>0</v>
      </c>
      <c r="J107" s="220">
        <f t="shared" si="20"/>
        <v>0</v>
      </c>
    </row>
    <row r="108" spans="1:10" s="4" customFormat="1" ht="13.5" thickBot="1">
      <c r="A108" s="623">
        <v>1</v>
      </c>
      <c r="B108" s="601" t="s">
        <v>101</v>
      </c>
      <c r="C108" s="659"/>
      <c r="D108" s="329"/>
      <c r="E108" s="624"/>
      <c r="F108" s="625"/>
      <c r="G108" s="626"/>
      <c r="H108" s="626"/>
      <c r="I108" s="626"/>
      <c r="J108" s="627"/>
    </row>
    <row r="109" spans="1:14" s="4" customFormat="1" ht="13.5" thickBot="1">
      <c r="A109" s="508"/>
      <c r="B109" s="599" t="s">
        <v>236</v>
      </c>
      <c r="C109" s="430">
        <f>D109+I109+J109</f>
        <v>1311</v>
      </c>
      <c r="D109" s="248">
        <f>E109+F109+G109+H109</f>
        <v>1311</v>
      </c>
      <c r="E109" s="232">
        <v>1311</v>
      </c>
      <c r="F109" s="383"/>
      <c r="G109" s="219"/>
      <c r="H109" s="219"/>
      <c r="I109" s="219"/>
      <c r="J109" s="220"/>
      <c r="K109" s="640" t="s">
        <v>450</v>
      </c>
      <c r="L109" s="637"/>
      <c r="M109" s="637"/>
      <c r="N109" s="637"/>
    </row>
    <row r="110" spans="1:10" s="4" customFormat="1" ht="13.5" thickBot="1">
      <c r="A110" s="109" t="s">
        <v>11</v>
      </c>
      <c r="B110" s="77" t="s">
        <v>12</v>
      </c>
      <c r="C110" s="430">
        <f>D110+I110+J110</f>
        <v>100</v>
      </c>
      <c r="D110" s="248">
        <f>E110+F110+G110+H110</f>
        <v>100</v>
      </c>
      <c r="E110" s="232">
        <f aca="true" t="shared" si="21" ref="E110:J110">E111</f>
        <v>100</v>
      </c>
      <c r="F110" s="383"/>
      <c r="G110" s="219">
        <f t="shared" si="21"/>
        <v>0</v>
      </c>
      <c r="H110" s="219">
        <f t="shared" si="21"/>
        <v>0</v>
      </c>
      <c r="I110" s="219">
        <f t="shared" si="21"/>
        <v>0</v>
      </c>
      <c r="J110" s="219">
        <f t="shared" si="21"/>
        <v>0</v>
      </c>
    </row>
    <row r="111" spans="1:10" s="4" customFormat="1" ht="12.75">
      <c r="A111" s="34">
        <v>1</v>
      </c>
      <c r="B111" s="40" t="s">
        <v>150</v>
      </c>
      <c r="C111" s="447">
        <f>D111+I111+J111</f>
        <v>100</v>
      </c>
      <c r="D111" s="250">
        <f>E111+F111+G111+H111</f>
        <v>100</v>
      </c>
      <c r="E111" s="239">
        <v>100</v>
      </c>
      <c r="F111" s="390"/>
      <c r="G111" s="210"/>
      <c r="H111" s="210"/>
      <c r="I111" s="210">
        <v>0</v>
      </c>
      <c r="J111" s="258"/>
    </row>
    <row r="112" spans="1:10" s="4" customFormat="1" ht="13.5" thickBot="1">
      <c r="A112" s="143"/>
      <c r="B112" s="187" t="s">
        <v>237</v>
      </c>
      <c r="C112" s="447"/>
      <c r="D112" s="226">
        <f>E112+F112+G112+H112</f>
        <v>0</v>
      </c>
      <c r="E112" s="239"/>
      <c r="F112" s="390"/>
      <c r="G112" s="210"/>
      <c r="H112" s="210"/>
      <c r="I112" s="210"/>
      <c r="J112" s="258"/>
    </row>
    <row r="113" spans="1:10" ht="13.5" thickBot="1">
      <c r="A113" s="142"/>
      <c r="B113" s="484" t="s">
        <v>94</v>
      </c>
      <c r="C113" s="665">
        <f>D113+I113+J113</f>
        <v>1950</v>
      </c>
      <c r="D113" s="486">
        <f>E113+F113+G113+H113</f>
        <v>1950</v>
      </c>
      <c r="E113" s="487">
        <f aca="true" t="shared" si="22" ref="E113:J113">E114+E118</f>
        <v>1950</v>
      </c>
      <c r="F113" s="488"/>
      <c r="G113" s="489">
        <f t="shared" si="22"/>
        <v>0</v>
      </c>
      <c r="H113" s="489">
        <f t="shared" si="22"/>
        <v>0</v>
      </c>
      <c r="I113" s="489">
        <f t="shared" si="22"/>
        <v>0</v>
      </c>
      <c r="J113" s="489">
        <f t="shared" si="22"/>
        <v>0</v>
      </c>
    </row>
    <row r="114" spans="1:10" ht="13.5" thickBot="1">
      <c r="A114" s="78" t="s">
        <v>9</v>
      </c>
      <c r="B114" s="606" t="s">
        <v>208</v>
      </c>
      <c r="C114" s="430">
        <f aca="true" t="shared" si="23" ref="C114:J114">C116</f>
        <v>1900</v>
      </c>
      <c r="D114" s="248">
        <f t="shared" si="23"/>
        <v>1900</v>
      </c>
      <c r="E114" s="490">
        <f t="shared" si="23"/>
        <v>1900</v>
      </c>
      <c r="F114" s="491"/>
      <c r="G114" s="492">
        <f t="shared" si="23"/>
        <v>0</v>
      </c>
      <c r="H114" s="492">
        <f t="shared" si="23"/>
        <v>0</v>
      </c>
      <c r="I114" s="492">
        <f t="shared" si="23"/>
        <v>0</v>
      </c>
      <c r="J114" s="493">
        <f t="shared" si="23"/>
        <v>0</v>
      </c>
    </row>
    <row r="115" spans="1:10" ht="12.75">
      <c r="A115" s="128">
        <v>1</v>
      </c>
      <c r="B115" s="28" t="s">
        <v>67</v>
      </c>
      <c r="C115" s="431"/>
      <c r="D115" s="325"/>
      <c r="E115" s="244"/>
      <c r="F115" s="396"/>
      <c r="G115" s="221"/>
      <c r="H115" s="221"/>
      <c r="I115" s="221"/>
      <c r="J115" s="228"/>
    </row>
    <row r="116" spans="1:10" ht="12.75">
      <c r="A116" s="146"/>
      <c r="B116" s="28" t="s">
        <v>39</v>
      </c>
      <c r="C116" s="447">
        <f>D116+I116+J116</f>
        <v>1900</v>
      </c>
      <c r="D116" s="250">
        <f>E116+F116+G116+H116</f>
        <v>1900</v>
      </c>
      <c r="E116" s="239">
        <v>1900</v>
      </c>
      <c r="F116" s="390"/>
      <c r="G116" s="210">
        <v>0</v>
      </c>
      <c r="H116" s="210">
        <v>0</v>
      </c>
      <c r="I116" s="210">
        <v>0</v>
      </c>
      <c r="J116" s="212">
        <v>0</v>
      </c>
    </row>
    <row r="117" spans="1:10" ht="13.5" thickBot="1">
      <c r="A117" s="146"/>
      <c r="B117" s="28" t="s">
        <v>206</v>
      </c>
      <c r="C117" s="661"/>
      <c r="D117" s="252"/>
      <c r="E117" s="235"/>
      <c r="F117" s="391"/>
      <c r="G117" s="234"/>
      <c r="H117" s="234"/>
      <c r="I117" s="234"/>
      <c r="J117" s="236"/>
    </row>
    <row r="118" spans="1:10" ht="13.5" thickBot="1">
      <c r="A118" s="51"/>
      <c r="B118" s="103" t="s">
        <v>57</v>
      </c>
      <c r="C118" s="430">
        <f aca="true" t="shared" si="24" ref="C118:J118">C119</f>
        <v>50</v>
      </c>
      <c r="D118" s="248">
        <f t="shared" si="24"/>
        <v>50</v>
      </c>
      <c r="E118" s="232">
        <f t="shared" si="24"/>
        <v>50</v>
      </c>
      <c r="F118" s="383"/>
      <c r="G118" s="219">
        <f t="shared" si="24"/>
        <v>0</v>
      </c>
      <c r="H118" s="219">
        <f t="shared" si="24"/>
        <v>0</v>
      </c>
      <c r="I118" s="219">
        <f t="shared" si="24"/>
        <v>0</v>
      </c>
      <c r="J118" s="220">
        <f t="shared" si="24"/>
        <v>0</v>
      </c>
    </row>
    <row r="119" spans="1:10" ht="13.5" thickBot="1">
      <c r="A119" s="485">
        <v>2</v>
      </c>
      <c r="B119" s="28" t="s">
        <v>207</v>
      </c>
      <c r="C119" s="431">
        <f>D119+I119+J119</f>
        <v>50</v>
      </c>
      <c r="D119" s="325">
        <f>E119+F119+G119+H119</f>
        <v>50</v>
      </c>
      <c r="E119" s="244">
        <v>50</v>
      </c>
      <c r="F119" s="396"/>
      <c r="G119" s="221"/>
      <c r="H119" s="221"/>
      <c r="I119" s="221"/>
      <c r="J119" s="228"/>
    </row>
    <row r="120" spans="1:10" ht="13.5" thickBot="1">
      <c r="A120" s="146"/>
      <c r="B120" s="107" t="s">
        <v>136</v>
      </c>
      <c r="C120" s="429">
        <f aca="true" t="shared" si="25" ref="C120:C126">D120+I120+J120</f>
        <v>13</v>
      </c>
      <c r="D120" s="247">
        <f aca="true" t="shared" si="26" ref="D120:D126">E120+F120+G120+H120</f>
        <v>13</v>
      </c>
      <c r="E120" s="231">
        <f aca="true" t="shared" si="27" ref="E120:J121">E121</f>
        <v>13</v>
      </c>
      <c r="F120" s="381"/>
      <c r="G120" s="216">
        <f t="shared" si="27"/>
        <v>0</v>
      </c>
      <c r="H120" s="216">
        <f t="shared" si="27"/>
        <v>0</v>
      </c>
      <c r="I120" s="216">
        <f t="shared" si="27"/>
        <v>0</v>
      </c>
      <c r="J120" s="217">
        <f t="shared" si="27"/>
        <v>0</v>
      </c>
    </row>
    <row r="121" spans="1:10" ht="13.5" thickBot="1">
      <c r="A121" s="34" t="s">
        <v>13</v>
      </c>
      <c r="B121" s="10" t="s">
        <v>50</v>
      </c>
      <c r="C121" s="448">
        <f t="shared" si="25"/>
        <v>13</v>
      </c>
      <c r="D121" s="312">
        <f t="shared" si="26"/>
        <v>13</v>
      </c>
      <c r="E121" s="269">
        <f t="shared" si="27"/>
        <v>13</v>
      </c>
      <c r="F121" s="384"/>
      <c r="G121" s="222">
        <f t="shared" si="27"/>
        <v>0</v>
      </c>
      <c r="H121" s="222">
        <f t="shared" si="27"/>
        <v>0</v>
      </c>
      <c r="I121" s="222">
        <f t="shared" si="27"/>
        <v>0</v>
      </c>
      <c r="J121" s="223">
        <f t="shared" si="27"/>
        <v>0</v>
      </c>
    </row>
    <row r="122" spans="1:10" ht="13.5" thickBot="1">
      <c r="A122" s="78"/>
      <c r="B122" s="104" t="s">
        <v>46</v>
      </c>
      <c r="C122" s="430">
        <f t="shared" si="25"/>
        <v>13</v>
      </c>
      <c r="D122" s="248">
        <f t="shared" si="26"/>
        <v>13</v>
      </c>
      <c r="E122" s="232">
        <f>E123+E124+E125+E126</f>
        <v>13</v>
      </c>
      <c r="F122" s="383"/>
      <c r="G122" s="219">
        <f>G123+G124+G125</f>
        <v>0</v>
      </c>
      <c r="H122" s="219">
        <f>H123+H124+H125</f>
        <v>0</v>
      </c>
      <c r="I122" s="219">
        <f>I123+I124+I125</f>
        <v>0</v>
      </c>
      <c r="J122" s="220">
        <f>J123+J124+J125</f>
        <v>0</v>
      </c>
    </row>
    <row r="123" spans="1:10" ht="12.75">
      <c r="A123" s="131">
        <v>1</v>
      </c>
      <c r="B123" s="26" t="s">
        <v>114</v>
      </c>
      <c r="C123" s="431">
        <f t="shared" si="25"/>
        <v>4.8</v>
      </c>
      <c r="D123" s="325">
        <f t="shared" si="26"/>
        <v>4.8</v>
      </c>
      <c r="E123" s="244">
        <v>4.8</v>
      </c>
      <c r="F123" s="396"/>
      <c r="G123" s="221"/>
      <c r="H123" s="221"/>
      <c r="I123" s="221"/>
      <c r="J123" s="228"/>
    </row>
    <row r="124" spans="1:10" ht="12.75">
      <c r="A124" s="469">
        <v>2</v>
      </c>
      <c r="B124" s="188" t="s">
        <v>137</v>
      </c>
      <c r="C124" s="447">
        <f t="shared" si="25"/>
        <v>2.5</v>
      </c>
      <c r="D124" s="250">
        <f t="shared" si="26"/>
        <v>2.5</v>
      </c>
      <c r="E124" s="239">
        <v>2.5</v>
      </c>
      <c r="F124" s="390"/>
      <c r="G124" s="210"/>
      <c r="H124" s="210"/>
      <c r="I124" s="210"/>
      <c r="J124" s="230"/>
    </row>
    <row r="125" spans="1:10" ht="12.75">
      <c r="A125" s="145">
        <v>3</v>
      </c>
      <c r="B125" s="95" t="s">
        <v>138</v>
      </c>
      <c r="C125" s="661">
        <f t="shared" si="25"/>
        <v>2.7</v>
      </c>
      <c r="D125" s="252">
        <f t="shared" si="26"/>
        <v>2.7</v>
      </c>
      <c r="E125" s="235">
        <v>2.7</v>
      </c>
      <c r="F125" s="391"/>
      <c r="G125" s="234"/>
      <c r="H125" s="234"/>
      <c r="I125" s="234"/>
      <c r="J125" s="236"/>
    </row>
    <row r="126" spans="1:10" ht="13.5" thickBot="1">
      <c r="A126" s="509">
        <v>4</v>
      </c>
      <c r="B126" s="188" t="s">
        <v>205</v>
      </c>
      <c r="C126" s="660">
        <f t="shared" si="25"/>
        <v>3</v>
      </c>
      <c r="D126" s="250">
        <f t="shared" si="26"/>
        <v>3</v>
      </c>
      <c r="E126" s="239">
        <v>3</v>
      </c>
      <c r="F126" s="390"/>
      <c r="G126" s="210"/>
      <c r="H126" s="210"/>
      <c r="I126" s="210"/>
      <c r="J126" s="229"/>
    </row>
    <row r="127" spans="1:10" ht="18.75" thickBot="1">
      <c r="A127" s="3"/>
      <c r="B127" s="3"/>
      <c r="C127" s="71" t="s">
        <v>37</v>
      </c>
      <c r="D127" s="639" t="s">
        <v>71</v>
      </c>
      <c r="E127" s="639"/>
      <c r="F127" s="639"/>
      <c r="G127" s="639"/>
      <c r="H127" s="639"/>
      <c r="I127" s="598" t="s">
        <v>32</v>
      </c>
      <c r="J127" s="597" t="s">
        <v>65</v>
      </c>
    </row>
    <row r="128" spans="1:10" ht="12.75">
      <c r="A128" s="8" t="s">
        <v>36</v>
      </c>
      <c r="B128" s="8"/>
      <c r="C128" s="11" t="s">
        <v>448</v>
      </c>
      <c r="D128" s="157" t="s">
        <v>69</v>
      </c>
      <c r="E128" s="71" t="s">
        <v>49</v>
      </c>
      <c r="F128" s="368"/>
      <c r="G128" s="71" t="s">
        <v>29</v>
      </c>
      <c r="H128" s="166"/>
      <c r="I128" s="91" t="s">
        <v>33</v>
      </c>
      <c r="J128" s="72" t="s">
        <v>66</v>
      </c>
    </row>
    <row r="129" spans="1:10" ht="12.75">
      <c r="A129" s="10" t="s">
        <v>0</v>
      </c>
      <c r="B129" s="10" t="s">
        <v>4</v>
      </c>
      <c r="C129" s="72" t="s">
        <v>459</v>
      </c>
      <c r="D129" s="158" t="s">
        <v>49</v>
      </c>
      <c r="E129" s="72" t="s">
        <v>1</v>
      </c>
      <c r="F129" s="190" t="s">
        <v>3</v>
      </c>
      <c r="G129" s="72" t="s">
        <v>30</v>
      </c>
      <c r="H129" s="91" t="s">
        <v>31</v>
      </c>
      <c r="I129" s="91" t="s">
        <v>76</v>
      </c>
      <c r="J129" s="72"/>
    </row>
    <row r="130" spans="1:10" ht="13.5" thickBot="1">
      <c r="A130" s="10"/>
      <c r="B130" s="19"/>
      <c r="C130" s="73">
        <v>2016</v>
      </c>
      <c r="D130" s="159"/>
      <c r="E130" s="73" t="s">
        <v>2</v>
      </c>
      <c r="F130" s="369"/>
      <c r="G130" s="73" t="s">
        <v>149</v>
      </c>
      <c r="H130" s="167" t="s">
        <v>68</v>
      </c>
      <c r="I130" s="167" t="s">
        <v>77</v>
      </c>
      <c r="J130" s="73"/>
    </row>
    <row r="131" spans="1:10" ht="13.5" thickBot="1">
      <c r="A131" s="13"/>
      <c r="B131" s="41"/>
      <c r="C131" s="9" t="s">
        <v>110</v>
      </c>
      <c r="D131" s="424" t="s">
        <v>70</v>
      </c>
      <c r="E131" s="14">
        <v>3</v>
      </c>
      <c r="F131" s="14">
        <v>4</v>
      </c>
      <c r="G131" s="14">
        <v>5</v>
      </c>
      <c r="H131" s="15">
        <v>6</v>
      </c>
      <c r="I131" s="16">
        <v>7</v>
      </c>
      <c r="J131" s="16">
        <v>8</v>
      </c>
    </row>
    <row r="132" spans="1:10" ht="13.5" thickBot="1">
      <c r="A132" s="36" t="s">
        <v>19</v>
      </c>
      <c r="B132" s="57" t="s">
        <v>90</v>
      </c>
      <c r="C132" s="449">
        <f>D132+I132+J132</f>
        <v>132</v>
      </c>
      <c r="D132" s="300">
        <f>E132+F132+G132+H132</f>
        <v>132</v>
      </c>
      <c r="E132" s="263">
        <f>E133</f>
        <v>132</v>
      </c>
      <c r="F132" s="402"/>
      <c r="G132" s="260"/>
      <c r="H132" s="260"/>
      <c r="I132" s="260"/>
      <c r="J132" s="261"/>
    </row>
    <row r="133" spans="1:10" ht="13.5" thickBot="1">
      <c r="A133" s="112" t="s">
        <v>13</v>
      </c>
      <c r="B133" s="34" t="s">
        <v>50</v>
      </c>
      <c r="C133" s="653">
        <f>D133+I133+J133</f>
        <v>132</v>
      </c>
      <c r="D133" s="268">
        <f>E133+F133+G133+H133</f>
        <v>132</v>
      </c>
      <c r="E133" s="207">
        <f aca="true" t="shared" si="28" ref="E133:J133">E135+E136</f>
        <v>132</v>
      </c>
      <c r="F133" s="379"/>
      <c r="G133" s="206">
        <f t="shared" si="28"/>
        <v>0</v>
      </c>
      <c r="H133" s="206">
        <f t="shared" si="28"/>
        <v>0</v>
      </c>
      <c r="I133" s="206">
        <f t="shared" si="28"/>
        <v>0</v>
      </c>
      <c r="J133" s="208">
        <f t="shared" si="28"/>
        <v>0</v>
      </c>
    </row>
    <row r="134" spans="1:10" ht="13.5" thickBot="1">
      <c r="A134" s="496"/>
      <c r="B134" s="495" t="s">
        <v>46</v>
      </c>
      <c r="C134" s="426">
        <f>C135+C136</f>
        <v>132</v>
      </c>
      <c r="D134" s="317">
        <f>D135+D136</f>
        <v>132</v>
      </c>
      <c r="E134" s="277">
        <f>E135+E136</f>
        <v>132</v>
      </c>
      <c r="F134" s="385"/>
      <c r="G134" s="224"/>
      <c r="H134" s="224"/>
      <c r="I134" s="224"/>
      <c r="J134" s="225"/>
    </row>
    <row r="135" spans="1:10" ht="12.75">
      <c r="A135" s="147">
        <v>1</v>
      </c>
      <c r="B135" s="26" t="s">
        <v>73</v>
      </c>
      <c r="C135" s="428">
        <f>D135+I135+J135</f>
        <v>52</v>
      </c>
      <c r="D135" s="301">
        <f>E135+F135+G135+H135</f>
        <v>52</v>
      </c>
      <c r="E135" s="201">
        <v>52</v>
      </c>
      <c r="F135" s="376"/>
      <c r="G135" s="165"/>
      <c r="H135" s="165"/>
      <c r="I135" s="165"/>
      <c r="J135" s="228"/>
    </row>
    <row r="136" spans="1:10" ht="13.5" thickBot="1">
      <c r="A136" s="133">
        <v>2</v>
      </c>
      <c r="B136" s="95" t="s">
        <v>209</v>
      </c>
      <c r="C136" s="425">
        <f>D136+I136+J136</f>
        <v>80</v>
      </c>
      <c r="D136" s="268">
        <f>E136+F136+G136+H136</f>
        <v>80</v>
      </c>
      <c r="E136" s="197">
        <v>80</v>
      </c>
      <c r="F136" s="373"/>
      <c r="G136" s="196"/>
      <c r="H136" s="196"/>
      <c r="I136" s="196"/>
      <c r="J136" s="236"/>
    </row>
    <row r="137" spans="1:10" ht="13.5" thickBot="1">
      <c r="A137" s="37" t="s">
        <v>42</v>
      </c>
      <c r="B137" s="110" t="s">
        <v>89</v>
      </c>
      <c r="C137" s="449">
        <f>D137+I137+J137</f>
        <v>340</v>
      </c>
      <c r="D137" s="300">
        <f aca="true" t="shared" si="29" ref="D137:J137">D138</f>
        <v>340</v>
      </c>
      <c r="E137" s="263">
        <f t="shared" si="29"/>
        <v>340</v>
      </c>
      <c r="F137" s="402"/>
      <c r="G137" s="260">
        <f t="shared" si="29"/>
        <v>0</v>
      </c>
      <c r="H137" s="260">
        <f t="shared" si="29"/>
        <v>0</v>
      </c>
      <c r="I137" s="260">
        <f t="shared" si="29"/>
        <v>0</v>
      </c>
      <c r="J137" s="260">
        <f t="shared" si="29"/>
        <v>0</v>
      </c>
    </row>
    <row r="138" spans="1:10" ht="13.5" thickBot="1">
      <c r="A138" s="112" t="s">
        <v>13</v>
      </c>
      <c r="B138" s="93" t="s">
        <v>50</v>
      </c>
      <c r="C138" s="448">
        <f>D138+I138+J138</f>
        <v>340</v>
      </c>
      <c r="D138" s="312">
        <f>E138+F138+G138+H138</f>
        <v>340</v>
      </c>
      <c r="E138" s="269">
        <f aca="true" t="shared" si="30" ref="E138:J138">E139+E148+E155</f>
        <v>340</v>
      </c>
      <c r="F138" s="384"/>
      <c r="G138" s="222">
        <f t="shared" si="30"/>
        <v>0</v>
      </c>
      <c r="H138" s="222">
        <f t="shared" si="30"/>
        <v>0</v>
      </c>
      <c r="I138" s="222">
        <f t="shared" si="30"/>
        <v>0</v>
      </c>
      <c r="J138" s="222">
        <f t="shared" si="30"/>
        <v>0</v>
      </c>
    </row>
    <row r="139" spans="1:10" ht="13.5" thickBot="1">
      <c r="A139" s="113"/>
      <c r="B139" s="114" t="s">
        <v>118</v>
      </c>
      <c r="C139" s="652">
        <f>D139+I139+J139</f>
        <v>200</v>
      </c>
      <c r="D139" s="323">
        <f>E139+F139+G139+H139</f>
        <v>200</v>
      </c>
      <c r="E139" s="330">
        <f aca="true" t="shared" si="31" ref="E139:J139">E140+E143+E146</f>
        <v>200</v>
      </c>
      <c r="F139" s="382"/>
      <c r="G139" s="218">
        <f t="shared" si="31"/>
        <v>0</v>
      </c>
      <c r="H139" s="218">
        <f t="shared" si="31"/>
        <v>0</v>
      </c>
      <c r="I139" s="218">
        <f t="shared" si="31"/>
        <v>0</v>
      </c>
      <c r="J139" s="218">
        <f t="shared" si="31"/>
        <v>0</v>
      </c>
    </row>
    <row r="140" spans="1:10" ht="12.75">
      <c r="A140" s="79"/>
      <c r="B140" s="455" t="s">
        <v>54</v>
      </c>
      <c r="C140" s="651">
        <f aca="true" t="shared" si="32" ref="C140:J140">C142</f>
        <v>100</v>
      </c>
      <c r="D140" s="343">
        <f t="shared" si="32"/>
        <v>100</v>
      </c>
      <c r="E140" s="342">
        <f t="shared" si="32"/>
        <v>100</v>
      </c>
      <c r="F140" s="417"/>
      <c r="G140" s="259">
        <f t="shared" si="32"/>
        <v>0</v>
      </c>
      <c r="H140" s="259">
        <f t="shared" si="32"/>
        <v>0</v>
      </c>
      <c r="I140" s="259">
        <f t="shared" si="32"/>
        <v>0</v>
      </c>
      <c r="J140" s="295">
        <f t="shared" si="32"/>
        <v>0</v>
      </c>
    </row>
    <row r="141" spans="1:10" ht="12.75">
      <c r="A141" s="456">
        <v>1</v>
      </c>
      <c r="B141" s="162" t="s">
        <v>116</v>
      </c>
      <c r="C141" s="427"/>
      <c r="D141" s="302"/>
      <c r="E141" s="272"/>
      <c r="F141" s="272"/>
      <c r="G141" s="211"/>
      <c r="H141" s="211"/>
      <c r="I141" s="211"/>
      <c r="J141" s="211"/>
    </row>
    <row r="142" spans="1:10" ht="13.5" thickBot="1">
      <c r="A142" s="154"/>
      <c r="B142" s="163" t="s">
        <v>117</v>
      </c>
      <c r="C142" s="425">
        <f>D142+I142+J142</f>
        <v>100</v>
      </c>
      <c r="D142" s="315">
        <f>E142+F142+G142+H142</f>
        <v>100</v>
      </c>
      <c r="E142" s="197">
        <v>100</v>
      </c>
      <c r="F142" s="197"/>
      <c r="G142" s="197"/>
      <c r="H142" s="197"/>
      <c r="I142" s="197"/>
      <c r="J142" s="197"/>
    </row>
    <row r="143" spans="1:10" ht="12.75">
      <c r="A143" s="59"/>
      <c r="B143" s="497" t="s">
        <v>57</v>
      </c>
      <c r="C143" s="427">
        <f>C144</f>
        <v>95</v>
      </c>
      <c r="D143" s="302">
        <f>D144</f>
        <v>95</v>
      </c>
      <c r="E143" s="272">
        <f>E144</f>
        <v>95</v>
      </c>
      <c r="F143" s="272"/>
      <c r="G143" s="272"/>
      <c r="H143" s="272"/>
      <c r="I143" s="272"/>
      <c r="J143" s="272"/>
    </row>
    <row r="144" spans="1:10" ht="12.75">
      <c r="A144" s="456">
        <v>1</v>
      </c>
      <c r="B144" s="162" t="s">
        <v>210</v>
      </c>
      <c r="C144" s="427">
        <f>D144+I144+J144</f>
        <v>95</v>
      </c>
      <c r="D144" s="302">
        <f>E144+F144+G144+H144</f>
        <v>95</v>
      </c>
      <c r="E144" s="272">
        <v>95</v>
      </c>
      <c r="F144" s="272"/>
      <c r="G144" s="272"/>
      <c r="H144" s="272"/>
      <c r="I144" s="272"/>
      <c r="J144" s="272"/>
    </row>
    <row r="145" spans="1:10" ht="13.5" thickBot="1">
      <c r="A145" s="153"/>
      <c r="B145" s="47" t="s">
        <v>211</v>
      </c>
      <c r="C145" s="425"/>
      <c r="D145" s="315"/>
      <c r="E145" s="197"/>
      <c r="F145" s="197"/>
      <c r="G145" s="197"/>
      <c r="H145" s="197"/>
      <c r="I145" s="197"/>
      <c r="J145" s="197"/>
    </row>
    <row r="146" spans="1:10" ht="13.5" thickBot="1">
      <c r="A146" s="78"/>
      <c r="B146" s="589" t="s">
        <v>46</v>
      </c>
      <c r="C146" s="426">
        <f aca="true" t="shared" si="33" ref="C146:J146">C147</f>
        <v>5</v>
      </c>
      <c r="D146" s="317">
        <f t="shared" si="33"/>
        <v>5</v>
      </c>
      <c r="E146" s="277">
        <f t="shared" si="33"/>
        <v>5</v>
      </c>
      <c r="F146" s="385"/>
      <c r="G146" s="224">
        <f t="shared" si="33"/>
        <v>0</v>
      </c>
      <c r="H146" s="224">
        <f t="shared" si="33"/>
        <v>0</v>
      </c>
      <c r="I146" s="224">
        <f t="shared" si="33"/>
        <v>0</v>
      </c>
      <c r="J146" s="225">
        <f t="shared" si="33"/>
        <v>0</v>
      </c>
    </row>
    <row r="147" spans="1:10" ht="13.5" thickBot="1">
      <c r="A147" s="154">
        <v>1</v>
      </c>
      <c r="B147" s="163" t="s">
        <v>212</v>
      </c>
      <c r="C147" s="428">
        <f>D147+I147+J147</f>
        <v>5</v>
      </c>
      <c r="D147" s="301">
        <f>E147+F147+G147+H147</f>
        <v>5</v>
      </c>
      <c r="E147" s="201">
        <v>5</v>
      </c>
      <c r="F147" s="201"/>
      <c r="G147" s="201"/>
      <c r="H147" s="201"/>
      <c r="I147" s="201"/>
      <c r="J147" s="201"/>
    </row>
    <row r="148" spans="1:10" ht="13.5" thickBot="1">
      <c r="A148" s="148"/>
      <c r="B148" s="186" t="s">
        <v>119</v>
      </c>
      <c r="C148" s="430">
        <f>D148+I148+J148</f>
        <v>80</v>
      </c>
      <c r="D148" s="248">
        <f>E148+F148+G148+H148</f>
        <v>80</v>
      </c>
      <c r="E148" s="232">
        <f aca="true" t="shared" si="34" ref="E148:J149">E149</f>
        <v>80</v>
      </c>
      <c r="F148" s="383">
        <f t="shared" si="34"/>
        <v>0</v>
      </c>
      <c r="G148" s="219">
        <f t="shared" si="34"/>
        <v>0</v>
      </c>
      <c r="H148" s="219">
        <f t="shared" si="34"/>
        <v>0</v>
      </c>
      <c r="I148" s="219">
        <f t="shared" si="34"/>
        <v>0</v>
      </c>
      <c r="J148" s="220">
        <f t="shared" si="34"/>
        <v>0</v>
      </c>
    </row>
    <row r="149" spans="1:10" ht="13.5" thickBot="1">
      <c r="A149" s="51"/>
      <c r="B149" s="103" t="s">
        <v>57</v>
      </c>
      <c r="C149" s="430">
        <f>D149+I149+J149</f>
        <v>80</v>
      </c>
      <c r="D149" s="248">
        <f>E149+F149+G149+H149</f>
        <v>80</v>
      </c>
      <c r="E149" s="232">
        <f>E151+E153</f>
        <v>80</v>
      </c>
      <c r="F149" s="383">
        <f t="shared" si="34"/>
        <v>0</v>
      </c>
      <c r="G149" s="219">
        <f t="shared" si="34"/>
        <v>0</v>
      </c>
      <c r="H149" s="219">
        <f t="shared" si="34"/>
        <v>0</v>
      </c>
      <c r="I149" s="219">
        <f t="shared" si="34"/>
        <v>0</v>
      </c>
      <c r="J149" s="220">
        <f t="shared" si="34"/>
        <v>0</v>
      </c>
    </row>
    <row r="150" spans="1:10" ht="12.75">
      <c r="A150" s="11">
        <v>1</v>
      </c>
      <c r="B150" s="27" t="s">
        <v>213</v>
      </c>
      <c r="C150" s="431"/>
      <c r="D150" s="325"/>
      <c r="E150" s="244"/>
      <c r="F150" s="396"/>
      <c r="G150" s="221"/>
      <c r="H150" s="165"/>
      <c r="I150" s="165"/>
      <c r="J150" s="228"/>
    </row>
    <row r="151" spans="1:10" ht="13.5" thickBot="1">
      <c r="A151" s="12"/>
      <c r="B151" s="27" t="s">
        <v>214</v>
      </c>
      <c r="C151" s="431">
        <f>D151+I151+J151</f>
        <v>10</v>
      </c>
      <c r="D151" s="325">
        <f>E151+F151+G151+H151</f>
        <v>10</v>
      </c>
      <c r="E151" s="244">
        <v>10</v>
      </c>
      <c r="F151" s="396"/>
      <c r="G151" s="221"/>
      <c r="H151" s="165"/>
      <c r="I151" s="165"/>
      <c r="J151" s="228"/>
    </row>
    <row r="152" spans="1:10" ht="12.75">
      <c r="A152" s="9">
        <v>2</v>
      </c>
      <c r="B152" s="27" t="s">
        <v>215</v>
      </c>
      <c r="C152" s="431"/>
      <c r="D152" s="325"/>
      <c r="E152" s="244"/>
      <c r="F152" s="396"/>
      <c r="G152" s="221"/>
      <c r="H152" s="165"/>
      <c r="I152" s="165"/>
      <c r="J152" s="228"/>
    </row>
    <row r="153" spans="1:10" ht="12.75">
      <c r="A153" s="11"/>
      <c r="B153" s="27" t="s">
        <v>216</v>
      </c>
      <c r="C153" s="431">
        <f>D153+I153+J153</f>
        <v>70</v>
      </c>
      <c r="D153" s="325">
        <f>E153+F153+G153+H153</f>
        <v>70</v>
      </c>
      <c r="E153" s="244">
        <v>70</v>
      </c>
      <c r="F153" s="396"/>
      <c r="G153" s="221"/>
      <c r="H153" s="165"/>
      <c r="I153" s="165"/>
      <c r="J153" s="228"/>
    </row>
    <row r="154" spans="1:10" ht="13.5" thickBot="1">
      <c r="A154" s="12"/>
      <c r="B154" s="27" t="s">
        <v>217</v>
      </c>
      <c r="C154" s="448"/>
      <c r="D154" s="312"/>
      <c r="E154" s="269"/>
      <c r="F154" s="384"/>
      <c r="G154" s="222"/>
      <c r="H154" s="206"/>
      <c r="I154" s="206"/>
      <c r="J154" s="242"/>
    </row>
    <row r="155" spans="1:10" ht="13.5" thickBot="1">
      <c r="A155" s="148"/>
      <c r="B155" s="186" t="s">
        <v>120</v>
      </c>
      <c r="C155" s="430">
        <f>D155+I155+J155</f>
        <v>60</v>
      </c>
      <c r="D155" s="248">
        <f>E155+F155+G155+H155</f>
        <v>60</v>
      </c>
      <c r="E155" s="232">
        <f aca="true" t="shared" si="35" ref="E155:J156">E156</f>
        <v>60</v>
      </c>
      <c r="F155" s="383"/>
      <c r="G155" s="219">
        <f t="shared" si="35"/>
        <v>0</v>
      </c>
      <c r="H155" s="219">
        <f t="shared" si="35"/>
        <v>0</v>
      </c>
      <c r="I155" s="219">
        <f t="shared" si="35"/>
        <v>0</v>
      </c>
      <c r="J155" s="220">
        <f t="shared" si="35"/>
        <v>0</v>
      </c>
    </row>
    <row r="156" spans="1:10" ht="12.75">
      <c r="A156" s="79"/>
      <c r="B156" s="497" t="s">
        <v>57</v>
      </c>
      <c r="C156" s="448">
        <f>C157</f>
        <v>60</v>
      </c>
      <c r="D156" s="312">
        <f>D157</f>
        <v>60</v>
      </c>
      <c r="E156" s="269">
        <f t="shared" si="35"/>
        <v>60</v>
      </c>
      <c r="F156" s="384"/>
      <c r="G156" s="222">
        <f t="shared" si="35"/>
        <v>0</v>
      </c>
      <c r="H156" s="222">
        <f t="shared" si="35"/>
        <v>0</v>
      </c>
      <c r="I156" s="222">
        <f t="shared" si="35"/>
        <v>0</v>
      </c>
      <c r="J156" s="223">
        <f t="shared" si="35"/>
        <v>0</v>
      </c>
    </row>
    <row r="157" spans="1:10" ht="12.75">
      <c r="A157" s="456">
        <v>1</v>
      </c>
      <c r="B157" s="162" t="s">
        <v>210</v>
      </c>
      <c r="C157" s="447">
        <f>D157+I157+J157</f>
        <v>60</v>
      </c>
      <c r="D157" s="250">
        <f>E157+F157+G157+H157</f>
        <v>60</v>
      </c>
      <c r="E157" s="239">
        <v>60</v>
      </c>
      <c r="F157" s="390"/>
      <c r="G157" s="239"/>
      <c r="H157" s="272"/>
      <c r="I157" s="272"/>
      <c r="J157" s="238"/>
    </row>
    <row r="158" spans="1:10" ht="13.5" thickBot="1">
      <c r="A158" s="154"/>
      <c r="B158" s="163" t="s">
        <v>211</v>
      </c>
      <c r="C158" s="447"/>
      <c r="D158" s="250"/>
      <c r="E158" s="239"/>
      <c r="F158" s="390"/>
      <c r="G158" s="239"/>
      <c r="H158" s="272"/>
      <c r="I158" s="272"/>
      <c r="J158" s="238"/>
    </row>
    <row r="159" spans="1:10" ht="15.75" thickBot="1">
      <c r="A159" s="36" t="s">
        <v>27</v>
      </c>
      <c r="B159" s="115" t="s">
        <v>96</v>
      </c>
      <c r="C159" s="449">
        <f>C162</f>
        <v>22085.2</v>
      </c>
      <c r="D159" s="300">
        <f>D162</f>
        <v>18143.2</v>
      </c>
      <c r="E159" s="263">
        <f>E162</f>
        <v>10324.2</v>
      </c>
      <c r="F159" s="402"/>
      <c r="G159" s="260">
        <f>G163</f>
        <v>0</v>
      </c>
      <c r="H159" s="263">
        <f>H162</f>
        <v>7819</v>
      </c>
      <c r="I159" s="263">
        <f>I162</f>
        <v>3942</v>
      </c>
      <c r="J159" s="260">
        <f>J162</f>
        <v>0</v>
      </c>
    </row>
    <row r="160" spans="1:10" ht="12.75">
      <c r="A160" s="39" t="s">
        <v>9</v>
      </c>
      <c r="B160" s="39" t="s">
        <v>21</v>
      </c>
      <c r="C160" s="666"/>
      <c r="D160" s="345"/>
      <c r="E160" s="264"/>
      <c r="F160" s="406"/>
      <c r="G160" s="264"/>
      <c r="H160" s="264"/>
      <c r="I160" s="264"/>
      <c r="J160" s="452"/>
    </row>
    <row r="161" spans="1:10" ht="12.75">
      <c r="A161" s="39" t="s">
        <v>11</v>
      </c>
      <c r="B161" s="10" t="s">
        <v>12</v>
      </c>
      <c r="C161" s="662"/>
      <c r="D161" s="339"/>
      <c r="E161" s="265"/>
      <c r="F161" s="401"/>
      <c r="G161" s="265"/>
      <c r="H161" s="265"/>
      <c r="I161" s="265"/>
      <c r="J161" s="453"/>
    </row>
    <row r="162" spans="1:10" ht="13.5" thickBot="1">
      <c r="A162" s="39" t="s">
        <v>13</v>
      </c>
      <c r="B162" s="10" t="s">
        <v>58</v>
      </c>
      <c r="C162" s="664">
        <f>D162+I162+J162</f>
        <v>22085.2</v>
      </c>
      <c r="D162" s="341">
        <f>D163</f>
        <v>18143.2</v>
      </c>
      <c r="E162" s="267">
        <f>E163</f>
        <v>10324.2</v>
      </c>
      <c r="F162" s="407"/>
      <c r="G162" s="266">
        <f aca="true" t="shared" si="36" ref="G162:J163">G163</f>
        <v>0</v>
      </c>
      <c r="H162" s="267">
        <f t="shared" si="36"/>
        <v>7819</v>
      </c>
      <c r="I162" s="267">
        <f t="shared" si="36"/>
        <v>3942</v>
      </c>
      <c r="J162" s="266">
        <f t="shared" si="36"/>
        <v>0</v>
      </c>
    </row>
    <row r="163" spans="1:10" ht="13.5" thickBot="1">
      <c r="A163" s="40"/>
      <c r="B163" s="107" t="s">
        <v>20</v>
      </c>
      <c r="C163" s="429">
        <f>D163+I163+J163</f>
        <v>22085.2</v>
      </c>
      <c r="D163" s="247">
        <f>D164</f>
        <v>18143.2</v>
      </c>
      <c r="E163" s="231">
        <f>E164</f>
        <v>10324.2</v>
      </c>
      <c r="F163" s="381"/>
      <c r="G163" s="216">
        <f t="shared" si="36"/>
        <v>0</v>
      </c>
      <c r="H163" s="231">
        <f t="shared" si="36"/>
        <v>7819</v>
      </c>
      <c r="I163" s="231">
        <f>I164</f>
        <v>3942</v>
      </c>
      <c r="J163" s="216">
        <f>J164</f>
        <v>0</v>
      </c>
    </row>
    <row r="164" spans="1:10" ht="13.5" thickBot="1">
      <c r="A164" s="9" t="s">
        <v>13</v>
      </c>
      <c r="B164" s="10" t="s">
        <v>44</v>
      </c>
      <c r="C164" s="653">
        <f>C165+C192</f>
        <v>22085.2</v>
      </c>
      <c r="D164" s="268">
        <f>D165+D192</f>
        <v>18143.2</v>
      </c>
      <c r="E164" s="269">
        <f>E165+E192</f>
        <v>10324.2</v>
      </c>
      <c r="F164" s="384"/>
      <c r="G164" s="222">
        <f>G165+G192</f>
        <v>0</v>
      </c>
      <c r="H164" s="269">
        <f>H165+H192</f>
        <v>7819</v>
      </c>
      <c r="I164" s="269">
        <f>I165+I193+I227</f>
        <v>3942</v>
      </c>
      <c r="J164" s="222">
        <f>J165+J192</f>
        <v>0</v>
      </c>
    </row>
    <row r="165" spans="1:10" ht="13.5" thickBot="1">
      <c r="A165" s="77"/>
      <c r="B165" s="116" t="s">
        <v>54</v>
      </c>
      <c r="C165" s="426">
        <f>D165+I165+J165</f>
        <v>7554.2</v>
      </c>
      <c r="D165" s="317">
        <f>E165+F165+G165+H165</f>
        <v>6374.2</v>
      </c>
      <c r="E165" s="232">
        <f aca="true" t="shared" si="37" ref="E165:J165">E166+E167+E168+E169+E175+E176+E177+E178+E179+E181+E183+E184+E186+E188+E189+E191</f>
        <v>6374.2</v>
      </c>
      <c r="F165" s="383"/>
      <c r="G165" s="219">
        <f t="shared" si="37"/>
        <v>0</v>
      </c>
      <c r="H165" s="219">
        <f t="shared" si="37"/>
        <v>0</v>
      </c>
      <c r="I165" s="232">
        <f t="shared" si="37"/>
        <v>1180</v>
      </c>
      <c r="J165" s="219">
        <f t="shared" si="37"/>
        <v>0</v>
      </c>
    </row>
    <row r="166" spans="1:15" ht="12.75">
      <c r="A166" s="141">
        <v>1</v>
      </c>
      <c r="B166" s="27" t="s">
        <v>238</v>
      </c>
      <c r="C166" s="667">
        <f aca="true" t="shared" si="38" ref="C166:C194">D166+I166+J166</f>
        <v>3259.2</v>
      </c>
      <c r="D166" s="346">
        <f aca="true" t="shared" si="39" ref="D166:D191">E166+F166+G166+H166</f>
        <v>3259.2</v>
      </c>
      <c r="E166" s="244">
        <v>3259.2</v>
      </c>
      <c r="F166" s="376"/>
      <c r="G166" s="233"/>
      <c r="H166" s="233"/>
      <c r="I166" s="233"/>
      <c r="J166" s="202"/>
      <c r="K166" s="632" t="s">
        <v>453</v>
      </c>
      <c r="L166" s="632"/>
      <c r="M166" s="632"/>
      <c r="N166" s="632"/>
      <c r="O166" s="632"/>
    </row>
    <row r="167" spans="1:10" ht="12.75">
      <c r="A167" s="147">
        <v>2</v>
      </c>
      <c r="B167" s="68" t="s">
        <v>74</v>
      </c>
      <c r="C167" s="668">
        <f t="shared" si="38"/>
        <v>1400</v>
      </c>
      <c r="D167" s="348">
        <f t="shared" si="39"/>
        <v>1400</v>
      </c>
      <c r="E167" s="239">
        <v>1400</v>
      </c>
      <c r="F167" s="380"/>
      <c r="G167" s="238"/>
      <c r="H167" s="238"/>
      <c r="I167" s="238"/>
      <c r="J167" s="271"/>
    </row>
    <row r="168" spans="1:10" ht="12.75">
      <c r="A168" s="458">
        <v>3</v>
      </c>
      <c r="B168" s="434" t="s">
        <v>239</v>
      </c>
      <c r="C168" s="668">
        <f t="shared" si="38"/>
        <v>70</v>
      </c>
      <c r="D168" s="348">
        <f t="shared" si="39"/>
        <v>70</v>
      </c>
      <c r="E168" s="239">
        <v>70</v>
      </c>
      <c r="F168" s="380"/>
      <c r="G168" s="238"/>
      <c r="H168" s="238"/>
      <c r="I168" s="238"/>
      <c r="J168" s="271"/>
    </row>
    <row r="169" spans="1:10" ht="13.5" thickBot="1">
      <c r="A169" s="457">
        <v>4</v>
      </c>
      <c r="B169" s="68" t="s">
        <v>121</v>
      </c>
      <c r="C169" s="669">
        <f t="shared" si="38"/>
        <v>70</v>
      </c>
      <c r="D169" s="348">
        <f t="shared" si="39"/>
        <v>70</v>
      </c>
      <c r="E169" s="239">
        <v>70</v>
      </c>
      <c r="F169" s="380"/>
      <c r="G169" s="238"/>
      <c r="H169" s="238"/>
      <c r="I169" s="238"/>
      <c r="J169" s="238"/>
    </row>
    <row r="170" spans="1:10" ht="18.75" thickBot="1">
      <c r="A170" s="3"/>
      <c r="B170" s="3"/>
      <c r="C170" s="71" t="s">
        <v>37</v>
      </c>
      <c r="D170" s="639" t="s">
        <v>71</v>
      </c>
      <c r="E170" s="639"/>
      <c r="F170" s="639"/>
      <c r="G170" s="639"/>
      <c r="H170" s="639"/>
      <c r="I170" s="598" t="s">
        <v>32</v>
      </c>
      <c r="J170" s="597" t="s">
        <v>65</v>
      </c>
    </row>
    <row r="171" spans="1:10" ht="12.75">
      <c r="A171" s="8" t="s">
        <v>36</v>
      </c>
      <c r="B171" s="8"/>
      <c r="C171" s="11" t="s">
        <v>448</v>
      </c>
      <c r="D171" s="157" t="s">
        <v>69</v>
      </c>
      <c r="E171" s="71" t="s">
        <v>49</v>
      </c>
      <c r="F171" s="368"/>
      <c r="G171" s="71" t="s">
        <v>29</v>
      </c>
      <c r="H171" s="166"/>
      <c r="I171" s="91" t="s">
        <v>33</v>
      </c>
      <c r="J171" s="72" t="s">
        <v>66</v>
      </c>
    </row>
    <row r="172" spans="1:10" ht="12.75">
      <c r="A172" s="10" t="s">
        <v>0</v>
      </c>
      <c r="B172" s="10" t="s">
        <v>4</v>
      </c>
      <c r="C172" s="72" t="s">
        <v>459</v>
      </c>
      <c r="D172" s="158" t="s">
        <v>49</v>
      </c>
      <c r="E172" s="72" t="s">
        <v>1</v>
      </c>
      <c r="F172" s="190" t="s">
        <v>3</v>
      </c>
      <c r="G172" s="72" t="s">
        <v>30</v>
      </c>
      <c r="H172" s="91" t="s">
        <v>31</v>
      </c>
      <c r="I172" s="91" t="s">
        <v>76</v>
      </c>
      <c r="J172" s="72"/>
    </row>
    <row r="173" spans="1:10" ht="13.5" thickBot="1">
      <c r="A173" s="10"/>
      <c r="B173" s="19"/>
      <c r="C173" s="73">
        <v>2016</v>
      </c>
      <c r="D173" s="159"/>
      <c r="E173" s="73" t="s">
        <v>2</v>
      </c>
      <c r="F173" s="369"/>
      <c r="G173" s="73" t="s">
        <v>149</v>
      </c>
      <c r="H173" s="167" t="s">
        <v>68</v>
      </c>
      <c r="I173" s="167" t="s">
        <v>77</v>
      </c>
      <c r="J173" s="73"/>
    </row>
    <row r="174" spans="1:10" ht="13.5" thickBot="1">
      <c r="A174" s="13"/>
      <c r="B174" s="41"/>
      <c r="C174" s="9" t="s">
        <v>110</v>
      </c>
      <c r="D174" s="424" t="s">
        <v>70</v>
      </c>
      <c r="E174" s="14">
        <v>3</v>
      </c>
      <c r="F174" s="14">
        <v>4</v>
      </c>
      <c r="G174" s="14">
        <v>5</v>
      </c>
      <c r="H174" s="15">
        <v>6</v>
      </c>
      <c r="I174" s="16">
        <v>7</v>
      </c>
      <c r="J174" s="16">
        <v>8</v>
      </c>
    </row>
    <row r="175" spans="1:10" ht="12.75">
      <c r="A175" s="147">
        <v>5</v>
      </c>
      <c r="B175" s="68" t="s">
        <v>122</v>
      </c>
      <c r="C175" s="670">
        <f t="shared" si="38"/>
        <v>900</v>
      </c>
      <c r="D175" s="349">
        <f t="shared" si="39"/>
        <v>900</v>
      </c>
      <c r="E175" s="274">
        <v>900</v>
      </c>
      <c r="F175" s="373"/>
      <c r="G175" s="275"/>
      <c r="H175" s="275"/>
      <c r="I175" s="275"/>
      <c r="J175" s="276"/>
    </row>
    <row r="176" spans="1:10" ht="12.75">
      <c r="A176" s="133">
        <v>6</v>
      </c>
      <c r="B176" s="160" t="s">
        <v>240</v>
      </c>
      <c r="C176" s="670">
        <f t="shared" si="38"/>
        <v>40</v>
      </c>
      <c r="D176" s="349">
        <f t="shared" si="39"/>
        <v>40</v>
      </c>
      <c r="E176" s="235">
        <v>40</v>
      </c>
      <c r="F176" s="373"/>
      <c r="G176" s="275"/>
      <c r="H176" s="275"/>
      <c r="I176" s="275"/>
      <c r="J176" s="276"/>
    </row>
    <row r="177" spans="1:10" ht="12.75">
      <c r="A177" s="133">
        <v>7</v>
      </c>
      <c r="B177" s="160" t="s">
        <v>241</v>
      </c>
      <c r="C177" s="670">
        <f t="shared" si="38"/>
        <v>100</v>
      </c>
      <c r="D177" s="348">
        <f t="shared" si="39"/>
        <v>100</v>
      </c>
      <c r="E177" s="239">
        <v>100</v>
      </c>
      <c r="F177" s="380"/>
      <c r="G177" s="238"/>
      <c r="H177" s="238"/>
      <c r="I177" s="238"/>
      <c r="J177" s="271"/>
    </row>
    <row r="178" spans="1:10" ht="12.75">
      <c r="A178" s="133">
        <v>8</v>
      </c>
      <c r="B178" s="160" t="s">
        <v>242</v>
      </c>
      <c r="C178" s="670">
        <f t="shared" si="38"/>
        <v>110</v>
      </c>
      <c r="D178" s="348">
        <f t="shared" si="39"/>
        <v>110</v>
      </c>
      <c r="E178" s="239">
        <v>110</v>
      </c>
      <c r="F178" s="380"/>
      <c r="G178" s="238"/>
      <c r="H178" s="238"/>
      <c r="I178" s="238"/>
      <c r="J178" s="271"/>
    </row>
    <row r="179" spans="1:10" ht="12.75">
      <c r="A179" s="133">
        <v>9</v>
      </c>
      <c r="B179" s="160" t="s">
        <v>243</v>
      </c>
      <c r="C179" s="670">
        <f>D179+I179+J179</f>
        <v>70</v>
      </c>
      <c r="D179" s="270">
        <f>E179+F179+G179+H179</f>
        <v>0</v>
      </c>
      <c r="E179" s="240"/>
      <c r="F179" s="380"/>
      <c r="G179" s="238"/>
      <c r="H179" s="238"/>
      <c r="I179" s="239">
        <v>70</v>
      </c>
      <c r="J179" s="271"/>
    </row>
    <row r="180" spans="1:10" ht="12.75">
      <c r="A180" s="456">
        <v>10</v>
      </c>
      <c r="B180" s="572" t="s">
        <v>139</v>
      </c>
      <c r="C180" s="671"/>
      <c r="D180" s="270"/>
      <c r="E180" s="240"/>
      <c r="F180" s="380"/>
      <c r="G180" s="238"/>
      <c r="H180" s="238"/>
      <c r="I180" s="238"/>
      <c r="J180" s="271"/>
    </row>
    <row r="181" spans="1:10" ht="12.75">
      <c r="A181" s="153"/>
      <c r="B181" s="27" t="s">
        <v>140</v>
      </c>
      <c r="C181" s="670">
        <f t="shared" si="38"/>
        <v>175</v>
      </c>
      <c r="D181" s="273">
        <f t="shared" si="39"/>
        <v>0</v>
      </c>
      <c r="E181" s="274"/>
      <c r="F181" s="373"/>
      <c r="G181" s="275"/>
      <c r="H181" s="275"/>
      <c r="I181" s="275">
        <v>175</v>
      </c>
      <c r="J181" s="276"/>
    </row>
    <row r="182" spans="1:10" ht="12.75">
      <c r="A182" s="456">
        <v>12</v>
      </c>
      <c r="B182" s="572" t="s">
        <v>244</v>
      </c>
      <c r="C182" s="670"/>
      <c r="D182" s="273"/>
      <c r="E182" s="240"/>
      <c r="F182" s="380"/>
      <c r="G182" s="238"/>
      <c r="H182" s="238"/>
      <c r="I182" s="238"/>
      <c r="J182" s="238"/>
    </row>
    <row r="183" spans="1:10" ht="12.75">
      <c r="A183" s="154"/>
      <c r="B183" s="603" t="s">
        <v>245</v>
      </c>
      <c r="C183" s="670">
        <f t="shared" si="38"/>
        <v>100</v>
      </c>
      <c r="D183" s="273">
        <f t="shared" si="39"/>
        <v>0</v>
      </c>
      <c r="E183" s="240"/>
      <c r="F183" s="380"/>
      <c r="G183" s="238"/>
      <c r="H183" s="238"/>
      <c r="I183" s="238">
        <v>100</v>
      </c>
      <c r="J183" s="238"/>
    </row>
    <row r="184" spans="1:10" ht="12.75">
      <c r="A184" s="456">
        <v>13</v>
      </c>
      <c r="B184" s="582" t="s">
        <v>246</v>
      </c>
      <c r="C184" s="670">
        <f t="shared" si="38"/>
        <v>195</v>
      </c>
      <c r="D184" s="273">
        <f t="shared" si="39"/>
        <v>0</v>
      </c>
      <c r="E184" s="240"/>
      <c r="F184" s="380"/>
      <c r="G184" s="238"/>
      <c r="H184" s="238"/>
      <c r="I184" s="238">
        <v>195</v>
      </c>
      <c r="J184" s="238"/>
    </row>
    <row r="185" spans="1:10" ht="12.75">
      <c r="A185" s="456">
        <v>14</v>
      </c>
      <c r="B185" s="572" t="s">
        <v>247</v>
      </c>
      <c r="C185" s="670"/>
      <c r="D185" s="273"/>
      <c r="E185" s="240"/>
      <c r="F185" s="380"/>
      <c r="G185" s="238"/>
      <c r="H185" s="238"/>
      <c r="I185" s="238"/>
      <c r="J185" s="238"/>
    </row>
    <row r="186" spans="1:10" ht="12.75">
      <c r="A186" s="153"/>
      <c r="B186" s="27" t="s">
        <v>248</v>
      </c>
      <c r="C186" s="670">
        <f t="shared" si="38"/>
        <v>425</v>
      </c>
      <c r="D186" s="273">
        <f t="shared" si="39"/>
        <v>0</v>
      </c>
      <c r="E186" s="240"/>
      <c r="F186" s="380"/>
      <c r="G186" s="238"/>
      <c r="H186" s="238"/>
      <c r="I186" s="238">
        <v>425</v>
      </c>
      <c r="J186" s="238"/>
    </row>
    <row r="187" spans="1:10" ht="12.75">
      <c r="A187" s="456">
        <v>15</v>
      </c>
      <c r="B187" s="572" t="s">
        <v>446</v>
      </c>
      <c r="C187" s="670"/>
      <c r="D187" s="273"/>
      <c r="E187" s="240"/>
      <c r="F187" s="380"/>
      <c r="G187" s="238"/>
      <c r="H187" s="238"/>
      <c r="I187" s="238"/>
      <c r="J187" s="238"/>
    </row>
    <row r="188" spans="1:10" ht="12.75">
      <c r="A188" s="154"/>
      <c r="B188" s="603" t="s">
        <v>249</v>
      </c>
      <c r="C188" s="670">
        <f t="shared" si="38"/>
        <v>490</v>
      </c>
      <c r="D188" s="273">
        <f t="shared" si="39"/>
        <v>295</v>
      </c>
      <c r="E188" s="239">
        <v>295</v>
      </c>
      <c r="F188" s="380"/>
      <c r="G188" s="238"/>
      <c r="H188" s="238"/>
      <c r="I188" s="238">
        <v>195</v>
      </c>
      <c r="J188" s="238"/>
    </row>
    <row r="189" spans="1:10" ht="12.75">
      <c r="A189" s="141">
        <v>16</v>
      </c>
      <c r="B189" s="582" t="s">
        <v>250</v>
      </c>
      <c r="C189" s="670">
        <f t="shared" si="38"/>
        <v>20</v>
      </c>
      <c r="D189" s="273">
        <f t="shared" si="39"/>
        <v>0</v>
      </c>
      <c r="E189" s="240"/>
      <c r="F189" s="380"/>
      <c r="G189" s="238"/>
      <c r="H189" s="238"/>
      <c r="I189" s="238">
        <v>20</v>
      </c>
      <c r="J189" s="238"/>
    </row>
    <row r="190" spans="1:10" ht="12.75">
      <c r="A190" s="456">
        <v>17</v>
      </c>
      <c r="B190" s="572" t="s">
        <v>251</v>
      </c>
      <c r="C190" s="671"/>
      <c r="D190" s="273">
        <f t="shared" si="39"/>
        <v>0</v>
      </c>
      <c r="E190" s="240"/>
      <c r="F190" s="380"/>
      <c r="G190" s="238"/>
      <c r="H190" s="238"/>
      <c r="I190" s="238"/>
      <c r="J190" s="238"/>
    </row>
    <row r="191" spans="1:11" ht="13.5" thickBot="1">
      <c r="A191" s="154"/>
      <c r="B191" s="27" t="s">
        <v>252</v>
      </c>
      <c r="C191" s="670">
        <f t="shared" si="38"/>
        <v>130</v>
      </c>
      <c r="D191" s="273">
        <f t="shared" si="39"/>
        <v>130</v>
      </c>
      <c r="E191" s="235">
        <v>130</v>
      </c>
      <c r="F191" s="373"/>
      <c r="G191" s="275"/>
      <c r="H191" s="275"/>
      <c r="I191" s="234">
        <v>0</v>
      </c>
      <c r="J191" s="275"/>
      <c r="K191" s="634"/>
    </row>
    <row r="192" spans="1:10" ht="13.5" thickBot="1">
      <c r="A192" s="81"/>
      <c r="B192" s="511" t="s">
        <v>147</v>
      </c>
      <c r="C192" s="426">
        <f>D192+I192+J192</f>
        <v>14531</v>
      </c>
      <c r="D192" s="317">
        <f>E192+F192+G192+H192</f>
        <v>11769</v>
      </c>
      <c r="E192" s="277">
        <f>E193+E227</f>
        <v>3950</v>
      </c>
      <c r="F192" s="385"/>
      <c r="G192" s="224">
        <f>G193+G227</f>
        <v>0</v>
      </c>
      <c r="H192" s="277">
        <f>H193+H227</f>
        <v>7819</v>
      </c>
      <c r="I192" s="277">
        <f>I193+I227</f>
        <v>2762</v>
      </c>
      <c r="J192" s="224">
        <f>J193+J227</f>
        <v>0</v>
      </c>
    </row>
    <row r="193" spans="1:10" ht="13.5" thickBot="1">
      <c r="A193" s="156"/>
      <c r="B193" s="510" t="s">
        <v>148</v>
      </c>
      <c r="C193" s="648">
        <f>D193+I193+J193</f>
        <v>9556</v>
      </c>
      <c r="D193" s="324">
        <f>E193+F193+G193+H193</f>
        <v>9369</v>
      </c>
      <c r="E193" s="344">
        <f aca="true" t="shared" si="40" ref="E193:J193">E194+E195+E196+E197+E198+E199+E200+E201+E202+E203+E205+E207+E208+E209+E210+E212+E213+E221+E222+E224+E225+E226+E219</f>
        <v>1550</v>
      </c>
      <c r="F193" s="403">
        <f t="shared" si="40"/>
        <v>0</v>
      </c>
      <c r="G193" s="262">
        <f t="shared" si="40"/>
        <v>0</v>
      </c>
      <c r="H193" s="344">
        <f t="shared" si="40"/>
        <v>7819</v>
      </c>
      <c r="I193" s="262">
        <f t="shared" si="40"/>
        <v>187</v>
      </c>
      <c r="J193" s="262">
        <f t="shared" si="40"/>
        <v>0</v>
      </c>
    </row>
    <row r="194" spans="1:10" s="124" customFormat="1" ht="12.75">
      <c r="A194" s="138">
        <v>1</v>
      </c>
      <c r="B194" s="185" t="s">
        <v>253</v>
      </c>
      <c r="C194" s="431">
        <f t="shared" si="38"/>
        <v>490</v>
      </c>
      <c r="D194" s="325">
        <f>E194+F194+G194+H194</f>
        <v>490</v>
      </c>
      <c r="E194" s="244">
        <v>49</v>
      </c>
      <c r="F194" s="396"/>
      <c r="G194" s="244"/>
      <c r="H194" s="244">
        <v>441</v>
      </c>
      <c r="I194" s="244"/>
      <c r="J194" s="249"/>
    </row>
    <row r="195" spans="1:10" s="124" customFormat="1" ht="12.75" customHeight="1">
      <c r="A195" s="458">
        <v>2</v>
      </c>
      <c r="B195" s="177" t="s">
        <v>254</v>
      </c>
      <c r="C195" s="431">
        <f aca="true" t="shared" si="41" ref="C195:C228">D195+I195+J195</f>
        <v>838</v>
      </c>
      <c r="D195" s="325">
        <f aca="true" t="shared" si="42" ref="D195:D230">E195+F195+G195+H195</f>
        <v>838</v>
      </c>
      <c r="E195" s="239">
        <v>84</v>
      </c>
      <c r="F195" s="390"/>
      <c r="G195" s="239"/>
      <c r="H195" s="239">
        <v>754</v>
      </c>
      <c r="I195" s="239"/>
      <c r="J195" s="251"/>
    </row>
    <row r="196" spans="1:10" s="124" customFormat="1" ht="12.75">
      <c r="A196" s="458">
        <v>3</v>
      </c>
      <c r="B196" s="177" t="s">
        <v>256</v>
      </c>
      <c r="C196" s="431">
        <f t="shared" si="41"/>
        <v>4670</v>
      </c>
      <c r="D196" s="325">
        <f t="shared" si="42"/>
        <v>4670</v>
      </c>
      <c r="E196" s="239">
        <v>1070</v>
      </c>
      <c r="F196" s="390"/>
      <c r="G196" s="239"/>
      <c r="H196" s="239">
        <v>3600</v>
      </c>
      <c r="I196" s="239"/>
      <c r="J196" s="251"/>
    </row>
    <row r="197" spans="1:10" s="124" customFormat="1" ht="12.75">
      <c r="A197" s="458">
        <v>4</v>
      </c>
      <c r="B197" s="177" t="s">
        <v>255</v>
      </c>
      <c r="C197" s="431">
        <f t="shared" si="41"/>
        <v>350</v>
      </c>
      <c r="D197" s="325">
        <f t="shared" si="42"/>
        <v>350</v>
      </c>
      <c r="E197" s="239">
        <v>35</v>
      </c>
      <c r="F197" s="390"/>
      <c r="G197" s="239"/>
      <c r="H197" s="239">
        <v>315</v>
      </c>
      <c r="I197" s="239"/>
      <c r="J197" s="251"/>
    </row>
    <row r="198" spans="1:10" s="124" customFormat="1" ht="12.75">
      <c r="A198" s="458">
        <v>5</v>
      </c>
      <c r="B198" s="177" t="s">
        <v>257</v>
      </c>
      <c r="C198" s="431">
        <f t="shared" si="41"/>
        <v>700</v>
      </c>
      <c r="D198" s="325">
        <f t="shared" si="42"/>
        <v>700</v>
      </c>
      <c r="E198" s="239">
        <v>70</v>
      </c>
      <c r="F198" s="390"/>
      <c r="G198" s="239"/>
      <c r="H198" s="239">
        <v>630</v>
      </c>
      <c r="I198" s="239"/>
      <c r="J198" s="251"/>
    </row>
    <row r="199" spans="1:10" s="124" customFormat="1" ht="12.75">
      <c r="A199" s="172">
        <v>6</v>
      </c>
      <c r="B199" s="177" t="s">
        <v>258</v>
      </c>
      <c r="C199" s="447">
        <f t="shared" si="41"/>
        <v>420</v>
      </c>
      <c r="D199" s="250">
        <f t="shared" si="42"/>
        <v>420</v>
      </c>
      <c r="E199" s="239">
        <v>42</v>
      </c>
      <c r="F199" s="390"/>
      <c r="G199" s="239"/>
      <c r="H199" s="239">
        <v>378</v>
      </c>
      <c r="I199" s="239"/>
      <c r="J199" s="239"/>
    </row>
    <row r="200" spans="1:10" s="124" customFormat="1" ht="12.75">
      <c r="A200" s="458">
        <v>7</v>
      </c>
      <c r="B200" s="177" t="s">
        <v>259</v>
      </c>
      <c r="C200" s="431">
        <f t="shared" si="41"/>
        <v>112</v>
      </c>
      <c r="D200" s="325">
        <f t="shared" si="42"/>
        <v>112</v>
      </c>
      <c r="E200" s="239">
        <v>12</v>
      </c>
      <c r="F200" s="239"/>
      <c r="G200" s="239"/>
      <c r="H200" s="239">
        <v>100</v>
      </c>
      <c r="I200" s="239"/>
      <c r="J200" s="251"/>
    </row>
    <row r="201" spans="1:10" s="124" customFormat="1" ht="12.75">
      <c r="A201" s="136">
        <v>8</v>
      </c>
      <c r="B201" s="189" t="s">
        <v>260</v>
      </c>
      <c r="C201" s="447">
        <f t="shared" si="41"/>
        <v>1191</v>
      </c>
      <c r="D201" s="250">
        <f t="shared" si="42"/>
        <v>1039</v>
      </c>
      <c r="E201" s="235">
        <v>107</v>
      </c>
      <c r="F201" s="235"/>
      <c r="G201" s="235"/>
      <c r="H201" s="235">
        <v>932</v>
      </c>
      <c r="I201" s="235">
        <v>152</v>
      </c>
      <c r="J201" s="253"/>
    </row>
    <row r="202" spans="1:10" s="125" customFormat="1" ht="12.75">
      <c r="A202" s="152">
        <v>9</v>
      </c>
      <c r="B202" s="189" t="s">
        <v>261</v>
      </c>
      <c r="C202" s="661">
        <f t="shared" si="41"/>
        <v>39</v>
      </c>
      <c r="D202" s="252">
        <f t="shared" si="42"/>
        <v>39</v>
      </c>
      <c r="E202" s="235">
        <v>4</v>
      </c>
      <c r="F202" s="235"/>
      <c r="G202" s="235"/>
      <c r="H202" s="235">
        <v>35</v>
      </c>
      <c r="I202" s="235"/>
      <c r="J202" s="235"/>
    </row>
    <row r="203" spans="1:10" s="125" customFormat="1" ht="12.75">
      <c r="A203" s="174">
        <v>10</v>
      </c>
      <c r="B203" s="189" t="s">
        <v>262</v>
      </c>
      <c r="C203" s="447">
        <f t="shared" si="41"/>
        <v>56</v>
      </c>
      <c r="D203" s="250">
        <f t="shared" si="42"/>
        <v>56</v>
      </c>
      <c r="E203" s="239">
        <v>6</v>
      </c>
      <c r="F203" s="239"/>
      <c r="G203" s="239"/>
      <c r="H203" s="239">
        <v>50</v>
      </c>
      <c r="I203" s="239"/>
      <c r="J203" s="239"/>
    </row>
    <row r="204" spans="1:10" s="125" customFormat="1" ht="12.75">
      <c r="A204" s="465"/>
      <c r="B204" s="185" t="s">
        <v>264</v>
      </c>
      <c r="C204" s="447"/>
      <c r="D204" s="250"/>
      <c r="E204" s="239"/>
      <c r="F204" s="239"/>
      <c r="G204" s="239"/>
      <c r="H204" s="239"/>
      <c r="I204" s="239"/>
      <c r="J204" s="239"/>
    </row>
    <row r="205" spans="1:10" s="125" customFormat="1" ht="12.75">
      <c r="A205" s="152">
        <v>11</v>
      </c>
      <c r="B205" s="600" t="s">
        <v>262</v>
      </c>
      <c r="C205" s="447">
        <f t="shared" si="41"/>
        <v>314</v>
      </c>
      <c r="D205" s="250">
        <f t="shared" si="42"/>
        <v>314</v>
      </c>
      <c r="E205" s="239">
        <v>32</v>
      </c>
      <c r="F205" s="239"/>
      <c r="G205" s="239"/>
      <c r="H205" s="239">
        <v>282</v>
      </c>
      <c r="I205" s="239"/>
      <c r="J205" s="239"/>
    </row>
    <row r="206" spans="1:10" s="125" customFormat="1" ht="12.75">
      <c r="A206" s="173"/>
      <c r="B206" s="599" t="s">
        <v>265</v>
      </c>
      <c r="C206" s="447"/>
      <c r="D206" s="250"/>
      <c r="E206" s="239"/>
      <c r="F206" s="239"/>
      <c r="G206" s="239"/>
      <c r="H206" s="239"/>
      <c r="I206" s="239"/>
      <c r="J206" s="239"/>
    </row>
    <row r="207" spans="1:10" s="125" customFormat="1" ht="12.75">
      <c r="A207" s="173">
        <v>12</v>
      </c>
      <c r="B207" s="177" t="s">
        <v>263</v>
      </c>
      <c r="C207" s="447">
        <f t="shared" si="41"/>
        <v>53</v>
      </c>
      <c r="D207" s="250">
        <f t="shared" si="42"/>
        <v>53</v>
      </c>
      <c r="E207" s="239">
        <v>6</v>
      </c>
      <c r="F207" s="239"/>
      <c r="G207" s="239"/>
      <c r="H207" s="239">
        <v>47</v>
      </c>
      <c r="I207" s="239"/>
      <c r="J207" s="239"/>
    </row>
    <row r="208" spans="1:10" s="125" customFormat="1" ht="12.75">
      <c r="A208" s="172">
        <v>13</v>
      </c>
      <c r="B208" s="177" t="s">
        <v>266</v>
      </c>
      <c r="C208" s="447">
        <f t="shared" si="41"/>
        <v>15</v>
      </c>
      <c r="D208" s="250">
        <f t="shared" si="42"/>
        <v>15</v>
      </c>
      <c r="E208" s="239">
        <v>2</v>
      </c>
      <c r="F208" s="239"/>
      <c r="G208" s="239"/>
      <c r="H208" s="239">
        <v>13</v>
      </c>
      <c r="I208" s="239"/>
      <c r="J208" s="239"/>
    </row>
    <row r="209" spans="1:10" s="125" customFormat="1" ht="12.75">
      <c r="A209" s="172">
        <v>14</v>
      </c>
      <c r="B209" s="177" t="s">
        <v>267</v>
      </c>
      <c r="C209" s="447">
        <f t="shared" si="41"/>
        <v>58</v>
      </c>
      <c r="D209" s="250">
        <f t="shared" si="42"/>
        <v>23</v>
      </c>
      <c r="E209" s="239">
        <v>3</v>
      </c>
      <c r="F209" s="239"/>
      <c r="G209" s="239"/>
      <c r="H209" s="239">
        <v>20</v>
      </c>
      <c r="I209" s="239">
        <v>35</v>
      </c>
      <c r="J209" s="239"/>
    </row>
    <row r="210" spans="1:10" s="125" customFormat="1" ht="12.75">
      <c r="A210" s="172">
        <v>15</v>
      </c>
      <c r="B210" s="189" t="s">
        <v>268</v>
      </c>
      <c r="C210" s="447">
        <f t="shared" si="41"/>
        <v>40</v>
      </c>
      <c r="D210" s="250">
        <f t="shared" si="42"/>
        <v>40</v>
      </c>
      <c r="E210" s="239">
        <v>4</v>
      </c>
      <c r="F210" s="239"/>
      <c r="G210" s="239"/>
      <c r="H210" s="239">
        <v>36</v>
      </c>
      <c r="I210" s="239"/>
      <c r="J210" s="239"/>
    </row>
    <row r="211" spans="1:10" s="125" customFormat="1" ht="12.75">
      <c r="A211" s="33">
        <v>16</v>
      </c>
      <c r="B211" s="189" t="s">
        <v>269</v>
      </c>
      <c r="C211" s="447"/>
      <c r="D211" s="250"/>
      <c r="E211" s="239"/>
      <c r="F211" s="239"/>
      <c r="G211" s="239"/>
      <c r="H211" s="239"/>
      <c r="I211" s="239"/>
      <c r="J211" s="239"/>
    </row>
    <row r="212" spans="1:10" s="125" customFormat="1" ht="12.75">
      <c r="A212" s="33"/>
      <c r="B212" s="185" t="s">
        <v>270</v>
      </c>
      <c r="C212" s="447">
        <f t="shared" si="41"/>
        <v>8</v>
      </c>
      <c r="D212" s="250">
        <f t="shared" si="42"/>
        <v>8</v>
      </c>
      <c r="E212" s="239">
        <v>1</v>
      </c>
      <c r="F212" s="239"/>
      <c r="G212" s="239"/>
      <c r="H212" s="239">
        <v>7</v>
      </c>
      <c r="I212" s="239"/>
      <c r="J212" s="239"/>
    </row>
    <row r="213" spans="1:10" s="125" customFormat="1" ht="13.5" thickBot="1">
      <c r="A213" s="172">
        <v>17</v>
      </c>
      <c r="B213" s="177" t="s">
        <v>271</v>
      </c>
      <c r="C213" s="447">
        <f t="shared" si="41"/>
        <v>138</v>
      </c>
      <c r="D213" s="250">
        <f t="shared" si="42"/>
        <v>138</v>
      </c>
      <c r="E213" s="239">
        <v>14</v>
      </c>
      <c r="F213" s="239"/>
      <c r="G213" s="239"/>
      <c r="H213" s="239">
        <v>124</v>
      </c>
      <c r="I213" s="239"/>
      <c r="J213" s="239"/>
    </row>
    <row r="214" spans="1:10" s="125" customFormat="1" ht="18.75" thickBot="1">
      <c r="A214" s="3"/>
      <c r="B214" s="3"/>
      <c r="C214" s="71" t="s">
        <v>37</v>
      </c>
      <c r="D214" s="639" t="s">
        <v>71</v>
      </c>
      <c r="E214" s="639"/>
      <c r="F214" s="639"/>
      <c r="G214" s="639"/>
      <c r="H214" s="639"/>
      <c r="I214" s="598" t="s">
        <v>32</v>
      </c>
      <c r="J214" s="597" t="s">
        <v>65</v>
      </c>
    </row>
    <row r="215" spans="1:10" s="125" customFormat="1" ht="12.75">
      <c r="A215" s="8" t="s">
        <v>36</v>
      </c>
      <c r="B215" s="8"/>
      <c r="C215" s="11" t="s">
        <v>448</v>
      </c>
      <c r="D215" s="157" t="s">
        <v>69</v>
      </c>
      <c r="E215" s="71" t="s">
        <v>49</v>
      </c>
      <c r="F215" s="368"/>
      <c r="G215" s="71" t="s">
        <v>29</v>
      </c>
      <c r="H215" s="166"/>
      <c r="I215" s="91" t="s">
        <v>33</v>
      </c>
      <c r="J215" s="72" t="s">
        <v>66</v>
      </c>
    </row>
    <row r="216" spans="1:10" s="125" customFormat="1" ht="12.75">
      <c r="A216" s="10" t="s">
        <v>0</v>
      </c>
      <c r="B216" s="10" t="s">
        <v>4</v>
      </c>
      <c r="C216" s="72" t="s">
        <v>459</v>
      </c>
      <c r="D216" s="158" t="s">
        <v>49</v>
      </c>
      <c r="E216" s="72" t="s">
        <v>1</v>
      </c>
      <c r="F216" s="190" t="s">
        <v>3</v>
      </c>
      <c r="G216" s="72" t="s">
        <v>30</v>
      </c>
      <c r="H216" s="91" t="s">
        <v>31</v>
      </c>
      <c r="I216" s="91" t="s">
        <v>76</v>
      </c>
      <c r="J216" s="72"/>
    </row>
    <row r="217" spans="1:10" s="125" customFormat="1" ht="13.5" thickBot="1">
      <c r="A217" s="10"/>
      <c r="B217" s="19"/>
      <c r="C217" s="73">
        <v>2016</v>
      </c>
      <c r="D217" s="159"/>
      <c r="E217" s="73" t="s">
        <v>2</v>
      </c>
      <c r="F217" s="369"/>
      <c r="G217" s="73" t="s">
        <v>149</v>
      </c>
      <c r="H217" s="167" t="s">
        <v>68</v>
      </c>
      <c r="I217" s="167" t="s">
        <v>77</v>
      </c>
      <c r="J217" s="73"/>
    </row>
    <row r="218" spans="1:10" s="125" customFormat="1" ht="13.5" thickBot="1">
      <c r="A218" s="13"/>
      <c r="B218" s="41"/>
      <c r="C218" s="16" t="s">
        <v>110</v>
      </c>
      <c r="D218" s="424" t="s">
        <v>70</v>
      </c>
      <c r="E218" s="14">
        <v>3</v>
      </c>
      <c r="F218" s="14">
        <v>4</v>
      </c>
      <c r="G218" s="14">
        <v>5</v>
      </c>
      <c r="H218" s="15">
        <v>6</v>
      </c>
      <c r="I218" s="16">
        <v>7</v>
      </c>
      <c r="J218" s="16">
        <v>8</v>
      </c>
    </row>
    <row r="219" spans="1:10" s="125" customFormat="1" ht="12.75">
      <c r="A219" s="154">
        <v>18</v>
      </c>
      <c r="B219" s="163" t="s">
        <v>382</v>
      </c>
      <c r="C219" s="672">
        <f>D219+I219+J219</f>
        <v>26</v>
      </c>
      <c r="D219" s="537">
        <f>E219+F219+G219+H219</f>
        <v>26</v>
      </c>
      <c r="E219" s="533">
        <v>3</v>
      </c>
      <c r="F219" s="533"/>
      <c r="G219" s="533"/>
      <c r="H219" s="533">
        <v>23</v>
      </c>
      <c r="I219" s="533"/>
      <c r="J219" s="533"/>
    </row>
    <row r="220" spans="1:10" s="125" customFormat="1" ht="12.75">
      <c r="A220" s="174">
        <v>19</v>
      </c>
      <c r="B220" s="189" t="s">
        <v>272</v>
      </c>
      <c r="C220" s="447"/>
      <c r="D220" s="250"/>
      <c r="E220" s="239"/>
      <c r="F220" s="239"/>
      <c r="G220" s="239"/>
      <c r="H220" s="239"/>
      <c r="I220" s="239"/>
      <c r="J220" s="239"/>
    </row>
    <row r="221" spans="1:10" s="125" customFormat="1" ht="12.75">
      <c r="A221" s="175"/>
      <c r="B221" s="185" t="s">
        <v>273</v>
      </c>
      <c r="C221" s="447">
        <f>D221+I221+J221</f>
        <v>22</v>
      </c>
      <c r="D221" s="250">
        <f>E221+F221+G221+H221</f>
        <v>22</v>
      </c>
      <c r="E221" s="239">
        <v>2</v>
      </c>
      <c r="F221" s="239"/>
      <c r="G221" s="239"/>
      <c r="H221" s="239">
        <v>20</v>
      </c>
      <c r="I221" s="239"/>
      <c r="J221" s="239"/>
    </row>
    <row r="222" spans="1:10" s="125" customFormat="1" ht="12.75">
      <c r="A222" s="457">
        <v>20</v>
      </c>
      <c r="B222" s="607" t="s">
        <v>274</v>
      </c>
      <c r="C222" s="447">
        <f>D222+I222+J222</f>
        <v>4</v>
      </c>
      <c r="D222" s="250">
        <f>E222+F222+G222+H222</f>
        <v>4</v>
      </c>
      <c r="E222" s="239">
        <v>1</v>
      </c>
      <c r="F222" s="239"/>
      <c r="G222" s="239"/>
      <c r="H222" s="239">
        <v>3</v>
      </c>
      <c r="I222" s="239"/>
      <c r="J222" s="239"/>
    </row>
    <row r="223" spans="1:10" s="125" customFormat="1" ht="12.75">
      <c r="A223" s="174">
        <v>21</v>
      </c>
      <c r="B223" s="189" t="s">
        <v>275</v>
      </c>
      <c r="C223" s="447"/>
      <c r="D223" s="250"/>
      <c r="E223" s="239"/>
      <c r="F223" s="239"/>
      <c r="G223" s="239"/>
      <c r="H223" s="239"/>
      <c r="I223" s="239"/>
      <c r="J223" s="239"/>
    </row>
    <row r="224" spans="1:10" s="125" customFormat="1" ht="12.75">
      <c r="A224" s="175"/>
      <c r="B224" s="185" t="s">
        <v>276</v>
      </c>
      <c r="C224" s="447">
        <f>D224+I224+J224</f>
        <v>5</v>
      </c>
      <c r="D224" s="250">
        <f>E224+F224+G224+H224</f>
        <v>5</v>
      </c>
      <c r="E224" s="239">
        <v>1</v>
      </c>
      <c r="F224" s="239"/>
      <c r="G224" s="239"/>
      <c r="H224" s="239">
        <v>4</v>
      </c>
      <c r="I224" s="239"/>
      <c r="J224" s="239"/>
    </row>
    <row r="225" spans="1:10" s="125" customFormat="1" ht="12.75">
      <c r="A225" s="457">
        <v>22</v>
      </c>
      <c r="B225" s="177" t="s">
        <v>277</v>
      </c>
      <c r="C225" s="447">
        <f>D225+I225+J225</f>
        <v>4</v>
      </c>
      <c r="D225" s="250">
        <f>E225+F225+G225+H225</f>
        <v>4</v>
      </c>
      <c r="E225" s="239">
        <v>1</v>
      </c>
      <c r="F225" s="239"/>
      <c r="G225" s="239"/>
      <c r="H225" s="239">
        <v>3</v>
      </c>
      <c r="I225" s="239"/>
      <c r="J225" s="239"/>
    </row>
    <row r="226" spans="1:10" s="125" customFormat="1" ht="13.5" thickBot="1">
      <c r="A226" s="174">
        <v>23</v>
      </c>
      <c r="B226" s="189" t="s">
        <v>278</v>
      </c>
      <c r="C226" s="661">
        <f>D226+I226+J226</f>
        <v>3</v>
      </c>
      <c r="D226" s="252">
        <f>E226+F226+G226+H226</f>
        <v>3</v>
      </c>
      <c r="E226" s="235">
        <v>1</v>
      </c>
      <c r="F226" s="235"/>
      <c r="G226" s="235"/>
      <c r="H226" s="235">
        <v>2</v>
      </c>
      <c r="I226" s="235"/>
      <c r="J226" s="235"/>
    </row>
    <row r="227" spans="1:10" s="125" customFormat="1" ht="13.5" thickBot="1">
      <c r="A227" s="102"/>
      <c r="B227" s="116" t="s">
        <v>46</v>
      </c>
      <c r="C227" s="430">
        <f>D227+I227+J227</f>
        <v>4975</v>
      </c>
      <c r="D227" s="248">
        <f>E227+G227+H227</f>
        <v>2400</v>
      </c>
      <c r="E227" s="232">
        <f>E228</f>
        <v>2400</v>
      </c>
      <c r="F227" s="539"/>
      <c r="G227" s="219"/>
      <c r="H227" s="219"/>
      <c r="I227" s="232">
        <f>I228+I229+I230+I231+I232+I233+I234+I235+I236+I237+I238+I240+I241+I242+I243+I244+I245+I246+I247+I248+I249+I250+I251+I252+I253+I254+I255+I256+I262+I263+I264+I265+I266+I267+I268+I269+I270+I271+I272+I273+I274+I275+I276+I277+I278+I279+I280+I281+I282+I283+I284+I285+I286+I287+I288+I289+I290+I291+I292+I293+I294+I295+I296+I302+I303+I304+I305+I306+I307+I308+I309+I310+I311+I312+I313+I314+I315+I316+I317+I318+I319+I320+I321+I322+I323+I324+I325+I326+I327+I328+I329+I330+I331+I333+I334+I335+I336+I342+I343+I344</f>
        <v>2575</v>
      </c>
      <c r="J227" s="220"/>
    </row>
    <row r="228" spans="1:10" s="125" customFormat="1" ht="12.75">
      <c r="A228" s="458">
        <v>1</v>
      </c>
      <c r="B228" s="177" t="s">
        <v>284</v>
      </c>
      <c r="C228" s="431">
        <f t="shared" si="41"/>
        <v>2400</v>
      </c>
      <c r="D228" s="325">
        <f t="shared" si="42"/>
        <v>2400</v>
      </c>
      <c r="E228" s="244">
        <v>2400</v>
      </c>
      <c r="F228" s="244"/>
      <c r="G228" s="244"/>
      <c r="H228" s="244"/>
      <c r="I228" s="221">
        <v>0</v>
      </c>
      <c r="J228" s="249"/>
    </row>
    <row r="229" spans="1:10" ht="13.5" customHeight="1">
      <c r="A229" s="459">
        <v>2</v>
      </c>
      <c r="B229" s="432" t="s">
        <v>279</v>
      </c>
      <c r="C229" s="428">
        <f aca="true" t="shared" si="43" ref="C229:C236">D229+I229+J229</f>
        <v>4</v>
      </c>
      <c r="D229" s="439">
        <f t="shared" si="42"/>
        <v>0</v>
      </c>
      <c r="E229" s="244"/>
      <c r="F229" s="244"/>
      <c r="G229" s="244"/>
      <c r="H229" s="244"/>
      <c r="I229" s="244">
        <v>4</v>
      </c>
      <c r="J229" s="303"/>
    </row>
    <row r="230" spans="1:10" ht="12.75" customHeight="1">
      <c r="A230" s="512">
        <v>3</v>
      </c>
      <c r="B230" s="433" t="s">
        <v>280</v>
      </c>
      <c r="C230" s="428">
        <f t="shared" si="43"/>
        <v>12</v>
      </c>
      <c r="D230" s="439">
        <f t="shared" si="42"/>
        <v>0</v>
      </c>
      <c r="E230" s="244"/>
      <c r="F230" s="244"/>
      <c r="G230" s="244"/>
      <c r="H230" s="244"/>
      <c r="I230" s="244">
        <v>12</v>
      </c>
      <c r="J230" s="202"/>
    </row>
    <row r="231" spans="1:10" ht="12.75">
      <c r="A231" s="139">
        <v>4</v>
      </c>
      <c r="B231" s="434" t="s">
        <v>281</v>
      </c>
      <c r="C231" s="427">
        <f t="shared" si="43"/>
        <v>1</v>
      </c>
      <c r="D231" s="209">
        <f>E231+F231+G231+H231</f>
        <v>0</v>
      </c>
      <c r="E231" s="239"/>
      <c r="F231" s="239"/>
      <c r="G231" s="239"/>
      <c r="H231" s="239"/>
      <c r="I231" s="239">
        <v>1</v>
      </c>
      <c r="J231" s="271"/>
    </row>
    <row r="232" spans="1:10" ht="12.75" customHeight="1">
      <c r="A232" s="140">
        <v>6</v>
      </c>
      <c r="B232" s="435" t="s">
        <v>282</v>
      </c>
      <c r="C232" s="427">
        <f t="shared" si="43"/>
        <v>1</v>
      </c>
      <c r="D232" s="209">
        <f>E232+F232+G232+H232</f>
        <v>0</v>
      </c>
      <c r="E232" s="239"/>
      <c r="F232" s="239"/>
      <c r="G232" s="239"/>
      <c r="H232" s="239"/>
      <c r="I232" s="239">
        <v>1</v>
      </c>
      <c r="J232" s="271"/>
    </row>
    <row r="233" spans="1:10" ht="12.75">
      <c r="A233" s="139">
        <v>7</v>
      </c>
      <c r="B233" s="89" t="s">
        <v>283</v>
      </c>
      <c r="C233" s="427">
        <f t="shared" si="43"/>
        <v>1</v>
      </c>
      <c r="D233" s="209"/>
      <c r="E233" s="239"/>
      <c r="F233" s="239"/>
      <c r="G233" s="239"/>
      <c r="H233" s="239"/>
      <c r="I233" s="239">
        <v>1</v>
      </c>
      <c r="J233" s="271"/>
    </row>
    <row r="234" spans="1:10" ht="12.75" customHeight="1">
      <c r="A234" s="139">
        <v>9</v>
      </c>
      <c r="B234" s="89" t="s">
        <v>285</v>
      </c>
      <c r="C234" s="427">
        <f t="shared" si="43"/>
        <v>4</v>
      </c>
      <c r="D234" s="209">
        <f>E234+F234+G234+H234</f>
        <v>0</v>
      </c>
      <c r="E234" s="272"/>
      <c r="F234" s="272"/>
      <c r="G234" s="272"/>
      <c r="H234" s="272"/>
      <c r="I234" s="272">
        <v>4</v>
      </c>
      <c r="J234" s="271"/>
    </row>
    <row r="235" spans="1:10" ht="12.75">
      <c r="A235" s="139">
        <v>10</v>
      </c>
      <c r="B235" s="434" t="s">
        <v>286</v>
      </c>
      <c r="C235" s="427">
        <f t="shared" si="43"/>
        <v>1</v>
      </c>
      <c r="D235" s="209">
        <f>E235+F235+G235+H235</f>
        <v>0</v>
      </c>
      <c r="E235" s="272"/>
      <c r="F235" s="272"/>
      <c r="G235" s="272"/>
      <c r="H235" s="272"/>
      <c r="I235" s="272">
        <v>1</v>
      </c>
      <c r="J235" s="271"/>
    </row>
    <row r="236" spans="1:10" ht="13.5" customHeight="1">
      <c r="A236" s="506">
        <v>11</v>
      </c>
      <c r="B236" s="89" t="s">
        <v>287</v>
      </c>
      <c r="C236" s="427">
        <f t="shared" si="43"/>
        <v>1</v>
      </c>
      <c r="D236" s="209"/>
      <c r="E236" s="272"/>
      <c r="F236" s="272"/>
      <c r="G236" s="272"/>
      <c r="H236" s="272"/>
      <c r="I236" s="272">
        <v>1</v>
      </c>
      <c r="J236" s="271"/>
    </row>
    <row r="237" spans="1:10" ht="13.5" customHeight="1">
      <c r="A237" s="513">
        <v>12</v>
      </c>
      <c r="B237" s="436" t="s">
        <v>288</v>
      </c>
      <c r="C237" s="427">
        <f aca="true" t="shared" si="44" ref="C237:C244">D237+I237+J237</f>
        <v>1</v>
      </c>
      <c r="D237" s="209">
        <f>E237+F237+G237+H237</f>
        <v>0</v>
      </c>
      <c r="E237" s="238"/>
      <c r="F237" s="238"/>
      <c r="G237" s="238"/>
      <c r="H237" s="238"/>
      <c r="I237" s="272">
        <v>1</v>
      </c>
      <c r="J237" s="271"/>
    </row>
    <row r="238" spans="1:10" ht="12.75" customHeight="1">
      <c r="A238" s="139">
        <v>13</v>
      </c>
      <c r="B238" s="89" t="s">
        <v>289</v>
      </c>
      <c r="C238" s="427">
        <f t="shared" si="44"/>
        <v>7</v>
      </c>
      <c r="D238" s="209"/>
      <c r="E238" s="229"/>
      <c r="F238" s="238"/>
      <c r="G238" s="238"/>
      <c r="H238" s="238"/>
      <c r="I238" s="239">
        <v>7</v>
      </c>
      <c r="J238" s="271"/>
    </row>
    <row r="239" spans="1:10" ht="3.75" customHeight="1" hidden="1">
      <c r="A239" s="571"/>
      <c r="B239" s="608"/>
      <c r="C239" s="427">
        <f t="shared" si="44"/>
        <v>0</v>
      </c>
      <c r="D239" s="209"/>
      <c r="E239" s="229"/>
      <c r="F239" s="238"/>
      <c r="G239" s="238"/>
      <c r="H239" s="238"/>
      <c r="I239" s="239"/>
      <c r="J239" s="271"/>
    </row>
    <row r="240" spans="1:10" ht="12.75" customHeight="1">
      <c r="A240" s="139">
        <v>15</v>
      </c>
      <c r="B240" s="437" t="s">
        <v>290</v>
      </c>
      <c r="C240" s="427">
        <f t="shared" si="44"/>
        <v>60</v>
      </c>
      <c r="D240" s="209"/>
      <c r="E240" s="229"/>
      <c r="F240" s="238"/>
      <c r="G240" s="238"/>
      <c r="H240" s="238"/>
      <c r="I240" s="239">
        <v>60</v>
      </c>
      <c r="J240" s="271"/>
    </row>
    <row r="241" spans="1:10" ht="12.75">
      <c r="A241" s="514">
        <v>16</v>
      </c>
      <c r="B241" s="89" t="s">
        <v>293</v>
      </c>
      <c r="C241" s="427">
        <f t="shared" si="44"/>
        <v>17</v>
      </c>
      <c r="D241" s="209"/>
      <c r="E241" s="229"/>
      <c r="F241" s="238"/>
      <c r="G241" s="238"/>
      <c r="H241" s="238"/>
      <c r="I241" s="239">
        <v>17</v>
      </c>
      <c r="J241" s="271"/>
    </row>
    <row r="242" spans="1:10" ht="12.75">
      <c r="A242" s="139">
        <v>17</v>
      </c>
      <c r="B242" s="89" t="s">
        <v>294</v>
      </c>
      <c r="C242" s="427">
        <f t="shared" si="44"/>
        <v>72</v>
      </c>
      <c r="D242" s="209"/>
      <c r="E242" s="211"/>
      <c r="F242" s="238"/>
      <c r="G242" s="238"/>
      <c r="H242" s="238"/>
      <c r="I242" s="239">
        <v>72</v>
      </c>
      <c r="J242" s="271"/>
    </row>
    <row r="243" spans="1:10" ht="12.75">
      <c r="A243" s="139">
        <v>18</v>
      </c>
      <c r="B243" s="89" t="s">
        <v>295</v>
      </c>
      <c r="C243" s="427">
        <f t="shared" si="44"/>
        <v>25</v>
      </c>
      <c r="D243" s="278"/>
      <c r="E243" s="229"/>
      <c r="F243" s="238"/>
      <c r="G243" s="238"/>
      <c r="H243" s="238"/>
      <c r="I243" s="239">
        <v>25</v>
      </c>
      <c r="J243" s="271"/>
    </row>
    <row r="244" spans="1:10" ht="12.75">
      <c r="A244" s="140">
        <v>19</v>
      </c>
      <c r="B244" s="438" t="s">
        <v>296</v>
      </c>
      <c r="C244" s="425">
        <f t="shared" si="44"/>
        <v>1</v>
      </c>
      <c r="D244" s="279"/>
      <c r="E244" s="280"/>
      <c r="F244" s="275"/>
      <c r="G244" s="275"/>
      <c r="H244" s="275"/>
      <c r="I244" s="197">
        <v>1</v>
      </c>
      <c r="J244" s="276"/>
    </row>
    <row r="245" spans="1:10" ht="14.25" customHeight="1">
      <c r="A245" s="139">
        <v>20</v>
      </c>
      <c r="B245" s="438" t="s">
        <v>297</v>
      </c>
      <c r="C245" s="427">
        <f>D245+I245+J245</f>
        <v>50</v>
      </c>
      <c r="D245" s="278">
        <f>E245+F245+G245+H245</f>
        <v>0</v>
      </c>
      <c r="E245" s="238"/>
      <c r="F245" s="272"/>
      <c r="G245" s="238"/>
      <c r="H245" s="238"/>
      <c r="I245" s="272">
        <v>50</v>
      </c>
      <c r="J245" s="271"/>
    </row>
    <row r="246" spans="1:10" ht="14.25" customHeight="1">
      <c r="A246" s="139">
        <v>21</v>
      </c>
      <c r="B246" s="89" t="s">
        <v>298</v>
      </c>
      <c r="C246" s="427">
        <f>D246+I246+J246</f>
        <v>1</v>
      </c>
      <c r="D246" s="278">
        <f>E246+F246+G246+H246</f>
        <v>0</v>
      </c>
      <c r="E246" s="238"/>
      <c r="F246" s="272"/>
      <c r="G246" s="238"/>
      <c r="H246" s="238"/>
      <c r="I246" s="272">
        <v>1</v>
      </c>
      <c r="J246" s="271"/>
    </row>
    <row r="247" spans="1:10" ht="14.25" customHeight="1">
      <c r="A247" s="139">
        <v>22</v>
      </c>
      <c r="B247" s="89" t="s">
        <v>299</v>
      </c>
      <c r="C247" s="427">
        <f aca="true" t="shared" si="45" ref="C247:C302">D247+I247+J247</f>
        <v>50</v>
      </c>
      <c r="D247" s="278"/>
      <c r="E247" s="238"/>
      <c r="F247" s="272"/>
      <c r="G247" s="238"/>
      <c r="H247" s="238"/>
      <c r="I247" s="272">
        <v>50</v>
      </c>
      <c r="J247" s="271"/>
    </row>
    <row r="248" spans="1:10" ht="14.25" customHeight="1">
      <c r="A248" s="139">
        <v>23</v>
      </c>
      <c r="B248" s="89" t="s">
        <v>300</v>
      </c>
      <c r="C248" s="427">
        <f t="shared" si="45"/>
        <v>35</v>
      </c>
      <c r="D248" s="440"/>
      <c r="E248" s="238"/>
      <c r="F248" s="272"/>
      <c r="G248" s="238"/>
      <c r="H248" s="238"/>
      <c r="I248" s="272">
        <v>35</v>
      </c>
      <c r="J248" s="271"/>
    </row>
    <row r="249" spans="1:10" ht="14.25" customHeight="1">
      <c r="A249" s="139">
        <v>24</v>
      </c>
      <c r="B249" s="89" t="s">
        <v>301</v>
      </c>
      <c r="C249" s="427">
        <f t="shared" si="45"/>
        <v>1</v>
      </c>
      <c r="D249" s="440"/>
      <c r="E249" s="238"/>
      <c r="F249" s="272"/>
      <c r="G249" s="238"/>
      <c r="H249" s="238"/>
      <c r="I249" s="272">
        <v>1</v>
      </c>
      <c r="J249" s="271"/>
    </row>
    <row r="250" spans="1:10" ht="14.25" customHeight="1">
      <c r="A250" s="139">
        <v>25</v>
      </c>
      <c r="B250" s="89" t="s">
        <v>302</v>
      </c>
      <c r="C250" s="427">
        <f t="shared" si="45"/>
        <v>1</v>
      </c>
      <c r="D250" s="440"/>
      <c r="E250" s="238"/>
      <c r="F250" s="272"/>
      <c r="G250" s="238"/>
      <c r="H250" s="238"/>
      <c r="I250" s="272">
        <v>1</v>
      </c>
      <c r="J250" s="271"/>
    </row>
    <row r="251" spans="1:10" ht="14.25" customHeight="1">
      <c r="A251" s="139">
        <v>26</v>
      </c>
      <c r="B251" s="89" t="s">
        <v>303</v>
      </c>
      <c r="C251" s="427">
        <f t="shared" si="45"/>
        <v>1</v>
      </c>
      <c r="D251" s="440"/>
      <c r="E251" s="238"/>
      <c r="F251" s="272"/>
      <c r="G251" s="238"/>
      <c r="H251" s="238"/>
      <c r="I251" s="272">
        <v>1</v>
      </c>
      <c r="J251" s="271"/>
    </row>
    <row r="252" spans="1:10" ht="14.25" customHeight="1">
      <c r="A252" s="139">
        <v>27</v>
      </c>
      <c r="B252" s="89" t="s">
        <v>304</v>
      </c>
      <c r="C252" s="427">
        <f t="shared" si="45"/>
        <v>1</v>
      </c>
      <c r="D252" s="440"/>
      <c r="E252" s="238"/>
      <c r="F252" s="272"/>
      <c r="G252" s="238"/>
      <c r="H252" s="238"/>
      <c r="I252" s="272">
        <v>1</v>
      </c>
      <c r="J252" s="271"/>
    </row>
    <row r="253" spans="1:10" ht="14.25" customHeight="1">
      <c r="A253" s="139">
        <v>29</v>
      </c>
      <c r="B253" s="89" t="s">
        <v>305</v>
      </c>
      <c r="C253" s="427">
        <f t="shared" si="45"/>
        <v>1</v>
      </c>
      <c r="D253" s="440"/>
      <c r="E253" s="238"/>
      <c r="F253" s="272"/>
      <c r="G253" s="238"/>
      <c r="H253" s="238"/>
      <c r="I253" s="272">
        <v>1</v>
      </c>
      <c r="J253" s="271"/>
    </row>
    <row r="254" spans="1:10" ht="14.25" customHeight="1">
      <c r="A254" s="517">
        <v>30</v>
      </c>
      <c r="B254" s="609" t="s">
        <v>306</v>
      </c>
      <c r="C254" s="428">
        <f>D254+I254+J254</f>
        <v>1</v>
      </c>
      <c r="D254" s="360"/>
      <c r="E254" s="233"/>
      <c r="F254" s="201"/>
      <c r="G254" s="233"/>
      <c r="H254" s="233"/>
      <c r="I254" s="244">
        <v>1</v>
      </c>
      <c r="J254" s="233"/>
    </row>
    <row r="255" spans="1:10" ht="14.25" customHeight="1">
      <c r="A255" s="505">
        <v>31</v>
      </c>
      <c r="B255" s="609" t="s">
        <v>307</v>
      </c>
      <c r="C255" s="428">
        <f>D255+I255+J255</f>
        <v>1</v>
      </c>
      <c r="D255" s="360"/>
      <c r="E255" s="233"/>
      <c r="F255" s="201"/>
      <c r="G255" s="233"/>
      <c r="H255" s="233"/>
      <c r="I255" s="244">
        <v>1</v>
      </c>
      <c r="J255" s="202"/>
    </row>
    <row r="256" spans="1:10" ht="14.25" customHeight="1" thickBot="1">
      <c r="A256" s="506">
        <v>32</v>
      </c>
      <c r="B256" s="526" t="s">
        <v>308</v>
      </c>
      <c r="C256" s="647">
        <f>D256+I256+J256</f>
        <v>40</v>
      </c>
      <c r="D256" s="440"/>
      <c r="E256" s="238"/>
      <c r="F256" s="272"/>
      <c r="G256" s="238"/>
      <c r="H256" s="238"/>
      <c r="I256" s="239">
        <v>40</v>
      </c>
      <c r="J256" s="238"/>
    </row>
    <row r="257" spans="1:10" ht="18.75" thickBot="1">
      <c r="A257" s="3"/>
      <c r="B257" s="3"/>
      <c r="C257" s="71" t="s">
        <v>37</v>
      </c>
      <c r="D257" s="639" t="s">
        <v>71</v>
      </c>
      <c r="E257" s="639"/>
      <c r="F257" s="639"/>
      <c r="G257" s="639"/>
      <c r="H257" s="639"/>
      <c r="I257" s="598" t="s">
        <v>32</v>
      </c>
      <c r="J257" s="597" t="s">
        <v>65</v>
      </c>
    </row>
    <row r="258" spans="1:10" ht="12.75">
      <c r="A258" s="8" t="s">
        <v>36</v>
      </c>
      <c r="B258" s="8"/>
      <c r="C258" s="11" t="s">
        <v>448</v>
      </c>
      <c r="D258" s="157" t="s">
        <v>69</v>
      </c>
      <c r="E258" s="71" t="s">
        <v>49</v>
      </c>
      <c r="F258" s="368"/>
      <c r="G258" s="71" t="s">
        <v>29</v>
      </c>
      <c r="H258" s="166"/>
      <c r="I258" s="91" t="s">
        <v>33</v>
      </c>
      <c r="J258" s="72" t="s">
        <v>66</v>
      </c>
    </row>
    <row r="259" spans="1:10" ht="12.75">
      <c r="A259" s="10" t="s">
        <v>0</v>
      </c>
      <c r="B259" s="10" t="s">
        <v>4</v>
      </c>
      <c r="C259" s="72" t="s">
        <v>459</v>
      </c>
      <c r="D259" s="158" t="s">
        <v>49</v>
      </c>
      <c r="E259" s="72" t="s">
        <v>1</v>
      </c>
      <c r="F259" s="190" t="s">
        <v>3</v>
      </c>
      <c r="G259" s="72" t="s">
        <v>30</v>
      </c>
      <c r="H259" s="91" t="s">
        <v>31</v>
      </c>
      <c r="I259" s="91" t="s">
        <v>76</v>
      </c>
      <c r="J259" s="72"/>
    </row>
    <row r="260" spans="1:10" ht="13.5" thickBot="1">
      <c r="A260" s="10"/>
      <c r="B260" s="19"/>
      <c r="C260" s="73">
        <v>2016</v>
      </c>
      <c r="D260" s="159"/>
      <c r="E260" s="73" t="s">
        <v>2</v>
      </c>
      <c r="F260" s="369"/>
      <c r="G260" s="73" t="s">
        <v>149</v>
      </c>
      <c r="H260" s="167" t="s">
        <v>68</v>
      </c>
      <c r="I260" s="167" t="s">
        <v>77</v>
      </c>
      <c r="J260" s="73"/>
    </row>
    <row r="261" spans="1:10" ht="13.5" thickBot="1">
      <c r="A261" s="13"/>
      <c r="B261" s="41"/>
      <c r="C261" s="16" t="s">
        <v>110</v>
      </c>
      <c r="D261" s="424" t="s">
        <v>70</v>
      </c>
      <c r="E261" s="14">
        <v>3</v>
      </c>
      <c r="F261" s="14">
        <v>4</v>
      </c>
      <c r="G261" s="14">
        <v>5</v>
      </c>
      <c r="H261" s="15">
        <v>6</v>
      </c>
      <c r="I261" s="16">
        <v>7</v>
      </c>
      <c r="J261" s="16">
        <v>8</v>
      </c>
    </row>
    <row r="262" spans="1:10" ht="14.25" customHeight="1">
      <c r="A262" s="515">
        <v>33</v>
      </c>
      <c r="B262" s="522" t="s">
        <v>309</v>
      </c>
      <c r="C262" s="427">
        <f t="shared" si="45"/>
        <v>5</v>
      </c>
      <c r="D262" s="440"/>
      <c r="E262" s="238"/>
      <c r="F262" s="272"/>
      <c r="G262" s="238"/>
      <c r="H262" s="238"/>
      <c r="I262" s="239">
        <v>5</v>
      </c>
      <c r="J262" s="271"/>
    </row>
    <row r="263" spans="1:10" ht="14.25" customHeight="1">
      <c r="A263" s="515">
        <v>34</v>
      </c>
      <c r="B263" s="522" t="s">
        <v>310</v>
      </c>
      <c r="C263" s="427">
        <f t="shared" si="45"/>
        <v>1</v>
      </c>
      <c r="D263" s="440"/>
      <c r="E263" s="238"/>
      <c r="F263" s="272"/>
      <c r="G263" s="238"/>
      <c r="H263" s="238"/>
      <c r="I263" s="239">
        <v>1</v>
      </c>
      <c r="J263" s="271"/>
    </row>
    <row r="264" spans="1:10" ht="14.25" customHeight="1">
      <c r="A264" s="515">
        <v>35</v>
      </c>
      <c r="B264" s="523" t="s">
        <v>311</v>
      </c>
      <c r="C264" s="427">
        <f t="shared" si="45"/>
        <v>9</v>
      </c>
      <c r="D264" s="440"/>
      <c r="E264" s="238"/>
      <c r="F264" s="272"/>
      <c r="G264" s="238"/>
      <c r="H264" s="238"/>
      <c r="I264" s="239">
        <v>9</v>
      </c>
      <c r="J264" s="271"/>
    </row>
    <row r="265" spans="1:10" ht="14.25" customHeight="1">
      <c r="A265" s="515">
        <v>36</v>
      </c>
      <c r="B265" s="522" t="s">
        <v>312</v>
      </c>
      <c r="C265" s="427">
        <f t="shared" si="45"/>
        <v>205</v>
      </c>
      <c r="D265" s="440"/>
      <c r="E265" s="238"/>
      <c r="F265" s="272"/>
      <c r="G265" s="238"/>
      <c r="H265" s="238"/>
      <c r="I265" s="239">
        <v>205</v>
      </c>
      <c r="J265" s="271"/>
    </row>
    <row r="266" spans="1:10" ht="14.25" customHeight="1">
      <c r="A266" s="515">
        <v>37</v>
      </c>
      <c r="B266" s="523" t="s">
        <v>313</v>
      </c>
      <c r="C266" s="427">
        <f t="shared" si="45"/>
        <v>1</v>
      </c>
      <c r="D266" s="440"/>
      <c r="E266" s="238"/>
      <c r="F266" s="272"/>
      <c r="G266" s="238"/>
      <c r="H266" s="238"/>
      <c r="I266" s="239">
        <v>1</v>
      </c>
      <c r="J266" s="271"/>
    </row>
    <row r="267" spans="1:10" ht="14.25" customHeight="1">
      <c r="A267" s="515">
        <v>39</v>
      </c>
      <c r="B267" s="524" t="s">
        <v>314</v>
      </c>
      <c r="C267" s="427">
        <f t="shared" si="45"/>
        <v>100</v>
      </c>
      <c r="D267" s="440"/>
      <c r="E267" s="238"/>
      <c r="F267" s="272"/>
      <c r="G267" s="238"/>
      <c r="H267" s="238"/>
      <c r="I267" s="272">
        <v>100</v>
      </c>
      <c r="J267" s="271"/>
    </row>
    <row r="268" spans="1:10" ht="14.25" customHeight="1">
      <c r="A268" s="516">
        <v>41</v>
      </c>
      <c r="B268" s="522" t="s">
        <v>315</v>
      </c>
      <c r="C268" s="427">
        <f t="shared" si="45"/>
        <v>230</v>
      </c>
      <c r="D268" s="440"/>
      <c r="E268" s="238"/>
      <c r="F268" s="272"/>
      <c r="G268" s="238"/>
      <c r="H268" s="238"/>
      <c r="I268" s="272">
        <v>230</v>
      </c>
      <c r="J268" s="271"/>
    </row>
    <row r="269" spans="1:10" ht="12.75" customHeight="1">
      <c r="A269" s="516">
        <v>42</v>
      </c>
      <c r="B269" s="523" t="s">
        <v>316</v>
      </c>
      <c r="C269" s="427">
        <f t="shared" si="45"/>
        <v>1</v>
      </c>
      <c r="D269" s="440"/>
      <c r="E269" s="238"/>
      <c r="F269" s="272"/>
      <c r="G269" s="238"/>
      <c r="H269" s="238"/>
      <c r="I269" s="272">
        <v>1</v>
      </c>
      <c r="J269" s="271"/>
    </row>
    <row r="270" spans="1:10" ht="14.25" customHeight="1">
      <c r="A270" s="516">
        <v>43</v>
      </c>
      <c r="B270" s="523" t="s">
        <v>317</v>
      </c>
      <c r="C270" s="427">
        <f t="shared" si="45"/>
        <v>40</v>
      </c>
      <c r="D270" s="440"/>
      <c r="E270" s="238"/>
      <c r="F270" s="272"/>
      <c r="G270" s="238"/>
      <c r="H270" s="238"/>
      <c r="I270" s="272">
        <v>40</v>
      </c>
      <c r="J270" s="271"/>
    </row>
    <row r="271" spans="1:10" ht="14.25" customHeight="1">
      <c r="A271" s="516">
        <v>44</v>
      </c>
      <c r="B271" s="523" t="s">
        <v>318</v>
      </c>
      <c r="C271" s="427">
        <f t="shared" si="45"/>
        <v>19</v>
      </c>
      <c r="D271" s="440"/>
      <c r="E271" s="238"/>
      <c r="F271" s="272"/>
      <c r="G271" s="238"/>
      <c r="H271" s="238"/>
      <c r="I271" s="272">
        <v>19</v>
      </c>
      <c r="J271" s="271"/>
    </row>
    <row r="272" spans="1:10" ht="14.25" customHeight="1">
      <c r="A272" s="516">
        <v>45</v>
      </c>
      <c r="B272" s="525" t="s">
        <v>319</v>
      </c>
      <c r="C272" s="427">
        <f t="shared" si="45"/>
        <v>62</v>
      </c>
      <c r="D272" s="440"/>
      <c r="E272" s="238"/>
      <c r="F272" s="272"/>
      <c r="G272" s="238"/>
      <c r="H272" s="238"/>
      <c r="I272" s="272">
        <v>62</v>
      </c>
      <c r="J272" s="271"/>
    </row>
    <row r="273" spans="1:10" ht="12.75">
      <c r="A273" s="516">
        <v>46</v>
      </c>
      <c r="B273" s="522" t="s">
        <v>320</v>
      </c>
      <c r="C273" s="427">
        <f t="shared" si="45"/>
        <v>19</v>
      </c>
      <c r="D273" s="440"/>
      <c r="E273" s="238"/>
      <c r="F273" s="272"/>
      <c r="G273" s="238"/>
      <c r="H273" s="238"/>
      <c r="I273" s="272">
        <v>19</v>
      </c>
      <c r="J273" s="271"/>
    </row>
    <row r="274" spans="1:10" ht="14.25" customHeight="1">
      <c r="A274" s="516">
        <v>47</v>
      </c>
      <c r="B274" s="525" t="s">
        <v>321</v>
      </c>
      <c r="C274" s="427">
        <f t="shared" si="45"/>
        <v>1</v>
      </c>
      <c r="D274" s="440"/>
      <c r="E274" s="238"/>
      <c r="F274" s="272"/>
      <c r="G274" s="238"/>
      <c r="H274" s="238"/>
      <c r="I274" s="272">
        <v>1</v>
      </c>
      <c r="J274" s="271"/>
    </row>
    <row r="275" spans="1:10" ht="14.25" customHeight="1">
      <c r="A275" s="516">
        <v>48</v>
      </c>
      <c r="B275" s="522" t="s">
        <v>322</v>
      </c>
      <c r="C275" s="427">
        <f t="shared" si="45"/>
        <v>1</v>
      </c>
      <c r="D275" s="440"/>
      <c r="E275" s="238"/>
      <c r="F275" s="272"/>
      <c r="G275" s="238"/>
      <c r="H275" s="238"/>
      <c r="I275" s="272">
        <v>1</v>
      </c>
      <c r="J275" s="271"/>
    </row>
    <row r="276" spans="1:10" ht="14.25" customHeight="1">
      <c r="A276" s="516">
        <v>49</v>
      </c>
      <c r="B276" s="523" t="s">
        <v>323</v>
      </c>
      <c r="C276" s="427">
        <f t="shared" si="45"/>
        <v>10</v>
      </c>
      <c r="D276" s="440"/>
      <c r="E276" s="238"/>
      <c r="F276" s="272"/>
      <c r="G276" s="238"/>
      <c r="H276" s="238"/>
      <c r="I276" s="272">
        <v>10</v>
      </c>
      <c r="J276" s="271"/>
    </row>
    <row r="277" spans="1:10" ht="14.25" customHeight="1">
      <c r="A277" s="516">
        <v>50</v>
      </c>
      <c r="B277" s="525" t="s">
        <v>324</v>
      </c>
      <c r="C277" s="427">
        <f t="shared" si="45"/>
        <v>14</v>
      </c>
      <c r="D277" s="440"/>
      <c r="E277" s="238"/>
      <c r="F277" s="272"/>
      <c r="G277" s="238"/>
      <c r="H277" s="238"/>
      <c r="I277" s="272">
        <v>14</v>
      </c>
      <c r="J277" s="271"/>
    </row>
    <row r="278" spans="1:10" ht="14.25" customHeight="1">
      <c r="A278" s="516">
        <v>51</v>
      </c>
      <c r="B278" s="523" t="s">
        <v>325</v>
      </c>
      <c r="C278" s="427">
        <f t="shared" si="45"/>
        <v>10</v>
      </c>
      <c r="D278" s="440"/>
      <c r="E278" s="238"/>
      <c r="F278" s="272"/>
      <c r="G278" s="238"/>
      <c r="H278" s="238"/>
      <c r="I278" s="272">
        <v>10</v>
      </c>
      <c r="J278" s="271"/>
    </row>
    <row r="279" spans="1:10" ht="14.25" customHeight="1">
      <c r="A279" s="516">
        <v>52</v>
      </c>
      <c r="B279" s="528" t="s">
        <v>326</v>
      </c>
      <c r="C279" s="427">
        <f t="shared" si="45"/>
        <v>8</v>
      </c>
      <c r="D279" s="440"/>
      <c r="E279" s="238"/>
      <c r="F279" s="272"/>
      <c r="G279" s="238"/>
      <c r="H279" s="238"/>
      <c r="I279" s="272">
        <v>8</v>
      </c>
      <c r="J279" s="271"/>
    </row>
    <row r="280" spans="1:10" ht="14.25" customHeight="1">
      <c r="A280" s="516">
        <v>54</v>
      </c>
      <c r="B280" s="522" t="s">
        <v>327</v>
      </c>
      <c r="C280" s="427">
        <f t="shared" si="45"/>
        <v>60</v>
      </c>
      <c r="D280" s="440"/>
      <c r="E280" s="238"/>
      <c r="F280" s="272"/>
      <c r="G280" s="238"/>
      <c r="H280" s="238"/>
      <c r="I280" s="272">
        <v>60</v>
      </c>
      <c r="J280" s="271"/>
    </row>
    <row r="281" spans="1:10" ht="14.25" customHeight="1">
      <c r="A281" s="516">
        <v>55</v>
      </c>
      <c r="B281" s="523" t="s">
        <v>328</v>
      </c>
      <c r="C281" s="427">
        <f t="shared" si="45"/>
        <v>80</v>
      </c>
      <c r="D281" s="440"/>
      <c r="E281" s="238"/>
      <c r="F281" s="272"/>
      <c r="G281" s="238"/>
      <c r="H281" s="238"/>
      <c r="I281" s="272">
        <v>80</v>
      </c>
      <c r="J281" s="271"/>
    </row>
    <row r="282" spans="1:10" ht="14.25" customHeight="1">
      <c r="A282" s="516">
        <v>56</v>
      </c>
      <c r="B282" s="522" t="s">
        <v>329</v>
      </c>
      <c r="C282" s="427">
        <f t="shared" si="45"/>
        <v>4</v>
      </c>
      <c r="D282" s="440"/>
      <c r="E282" s="238"/>
      <c r="F282" s="272"/>
      <c r="G282" s="238"/>
      <c r="H282" s="238"/>
      <c r="I282" s="272">
        <v>4</v>
      </c>
      <c r="J282" s="271"/>
    </row>
    <row r="283" spans="1:10" ht="14.25" customHeight="1">
      <c r="A283" s="516">
        <v>57</v>
      </c>
      <c r="B283" s="523" t="s">
        <v>330</v>
      </c>
      <c r="C283" s="427">
        <f t="shared" si="45"/>
        <v>100</v>
      </c>
      <c r="D283" s="440"/>
      <c r="E283" s="238"/>
      <c r="F283" s="272"/>
      <c r="G283" s="238"/>
      <c r="H283" s="238"/>
      <c r="I283" s="272">
        <v>100</v>
      </c>
      <c r="J283" s="271"/>
    </row>
    <row r="284" spans="1:10" ht="14.25" customHeight="1">
      <c r="A284" s="516">
        <v>58</v>
      </c>
      <c r="B284" s="523" t="s">
        <v>331</v>
      </c>
      <c r="C284" s="427">
        <f t="shared" si="45"/>
        <v>1</v>
      </c>
      <c r="D284" s="440"/>
      <c r="E284" s="238"/>
      <c r="F284" s="272"/>
      <c r="G284" s="238"/>
      <c r="H284" s="238"/>
      <c r="I284" s="272">
        <v>1</v>
      </c>
      <c r="J284" s="271"/>
    </row>
    <row r="285" spans="1:10" ht="14.25" customHeight="1">
      <c r="A285" s="516">
        <v>59</v>
      </c>
      <c r="B285" s="522" t="s">
        <v>332</v>
      </c>
      <c r="C285" s="427">
        <f t="shared" si="45"/>
        <v>15</v>
      </c>
      <c r="D285" s="440"/>
      <c r="E285" s="238"/>
      <c r="F285" s="272"/>
      <c r="G285" s="238"/>
      <c r="H285" s="238"/>
      <c r="I285" s="272">
        <v>15</v>
      </c>
      <c r="J285" s="271"/>
    </row>
    <row r="286" spans="1:10" ht="14.25" customHeight="1">
      <c r="A286" s="516">
        <v>60</v>
      </c>
      <c r="B286" s="522" t="s">
        <v>333</v>
      </c>
      <c r="C286" s="427">
        <f t="shared" si="45"/>
        <v>10</v>
      </c>
      <c r="D286" s="440"/>
      <c r="E286" s="238"/>
      <c r="F286" s="272"/>
      <c r="G286" s="238"/>
      <c r="H286" s="238"/>
      <c r="I286" s="272">
        <v>10</v>
      </c>
      <c r="J286" s="271"/>
    </row>
    <row r="287" spans="1:10" ht="14.25" customHeight="1">
      <c r="A287" s="516">
        <v>61</v>
      </c>
      <c r="B287" s="522" t="s">
        <v>334</v>
      </c>
      <c r="C287" s="427">
        <f t="shared" si="45"/>
        <v>9</v>
      </c>
      <c r="D287" s="440"/>
      <c r="E287" s="238"/>
      <c r="F287" s="272"/>
      <c r="G287" s="238"/>
      <c r="H287" s="238"/>
      <c r="I287" s="272">
        <v>9</v>
      </c>
      <c r="J287" s="271"/>
    </row>
    <row r="288" spans="1:10" ht="14.25" customHeight="1">
      <c r="A288" s="516">
        <v>62</v>
      </c>
      <c r="B288" s="522" t="s">
        <v>335</v>
      </c>
      <c r="C288" s="427">
        <f t="shared" si="45"/>
        <v>10</v>
      </c>
      <c r="D288" s="440"/>
      <c r="E288" s="238"/>
      <c r="F288" s="272"/>
      <c r="G288" s="238"/>
      <c r="H288" s="238"/>
      <c r="I288" s="272">
        <v>10</v>
      </c>
      <c r="J288" s="271"/>
    </row>
    <row r="289" spans="1:10" ht="14.25" customHeight="1">
      <c r="A289" s="516">
        <v>64</v>
      </c>
      <c r="B289" s="522" t="s">
        <v>336</v>
      </c>
      <c r="C289" s="427">
        <f t="shared" si="45"/>
        <v>200</v>
      </c>
      <c r="D289" s="440"/>
      <c r="E289" s="238"/>
      <c r="F289" s="272"/>
      <c r="G289" s="238"/>
      <c r="H289" s="238"/>
      <c r="I289" s="272">
        <v>200</v>
      </c>
      <c r="J289" s="271"/>
    </row>
    <row r="290" spans="1:10" ht="14.25" customHeight="1">
      <c r="A290" s="506">
        <v>65</v>
      </c>
      <c r="B290" s="522" t="s">
        <v>337</v>
      </c>
      <c r="C290" s="272">
        <f t="shared" si="45"/>
        <v>14</v>
      </c>
      <c r="D290" s="238"/>
      <c r="E290" s="238"/>
      <c r="F290" s="272"/>
      <c r="G290" s="238"/>
      <c r="H290" s="238"/>
      <c r="I290" s="272">
        <v>14</v>
      </c>
      <c r="J290" s="238"/>
    </row>
    <row r="291" spans="1:10" ht="14.25" customHeight="1">
      <c r="A291" s="173">
        <v>66</v>
      </c>
      <c r="B291" s="525" t="s">
        <v>338</v>
      </c>
      <c r="C291" s="201">
        <f aca="true" t="shared" si="46" ref="C291:C296">D291+I291+J291</f>
        <v>28</v>
      </c>
      <c r="D291" s="233"/>
      <c r="E291" s="233"/>
      <c r="F291" s="201"/>
      <c r="G291" s="233"/>
      <c r="H291" s="233"/>
      <c r="I291" s="588">
        <v>28</v>
      </c>
      <c r="J291" s="233"/>
    </row>
    <row r="292" spans="1:10" ht="14.25" customHeight="1">
      <c r="A292" s="138">
        <v>67</v>
      </c>
      <c r="B292" s="523" t="s">
        <v>339</v>
      </c>
      <c r="C292" s="428">
        <f t="shared" si="46"/>
        <v>18</v>
      </c>
      <c r="D292" s="360"/>
      <c r="E292" s="233"/>
      <c r="F292" s="201"/>
      <c r="G292" s="233"/>
      <c r="H292" s="233"/>
      <c r="I292" s="531">
        <v>18</v>
      </c>
      <c r="J292" s="202"/>
    </row>
    <row r="293" spans="1:10" ht="14.25" customHeight="1">
      <c r="A293" s="173">
        <v>68</v>
      </c>
      <c r="B293" s="523" t="s">
        <v>340</v>
      </c>
      <c r="C293" s="427">
        <f t="shared" si="46"/>
        <v>3</v>
      </c>
      <c r="D293" s="440"/>
      <c r="E293" s="238"/>
      <c r="F293" s="272"/>
      <c r="G293" s="238"/>
      <c r="H293" s="238"/>
      <c r="I293" s="531">
        <v>3</v>
      </c>
      <c r="J293" s="271"/>
    </row>
    <row r="294" spans="1:10" ht="14.25" customHeight="1">
      <c r="A294" s="138">
        <v>69</v>
      </c>
      <c r="B294" s="522" t="s">
        <v>341</v>
      </c>
      <c r="C294" s="427">
        <f t="shared" si="46"/>
        <v>4</v>
      </c>
      <c r="D294" s="440"/>
      <c r="E294" s="238"/>
      <c r="F294" s="272"/>
      <c r="G294" s="238"/>
      <c r="H294" s="238"/>
      <c r="I294" s="531">
        <v>4</v>
      </c>
      <c r="J294" s="271"/>
    </row>
    <row r="295" spans="1:10" ht="14.25" customHeight="1">
      <c r="A295" s="173">
        <v>70</v>
      </c>
      <c r="B295" s="525" t="s">
        <v>342</v>
      </c>
      <c r="C295" s="427">
        <f t="shared" si="46"/>
        <v>3</v>
      </c>
      <c r="D295" s="440"/>
      <c r="E295" s="238"/>
      <c r="F295" s="272"/>
      <c r="G295" s="238"/>
      <c r="H295" s="238"/>
      <c r="I295" s="531">
        <v>3</v>
      </c>
      <c r="J295" s="271"/>
    </row>
    <row r="296" spans="1:10" ht="14.25" customHeight="1" thickBot="1">
      <c r="A296" s="458">
        <v>71</v>
      </c>
      <c r="B296" s="522" t="s">
        <v>343</v>
      </c>
      <c r="C296" s="427">
        <f t="shared" si="46"/>
        <v>1</v>
      </c>
      <c r="D296" s="440"/>
      <c r="E296" s="238"/>
      <c r="F296" s="272"/>
      <c r="G296" s="238"/>
      <c r="H296" s="238"/>
      <c r="I296" s="531">
        <v>1</v>
      </c>
      <c r="J296" s="271"/>
    </row>
    <row r="297" spans="1:10" ht="18.75" thickBot="1">
      <c r="A297" s="3"/>
      <c r="B297" s="3"/>
      <c r="C297" s="71" t="s">
        <v>37</v>
      </c>
      <c r="D297" s="639" t="s">
        <v>71</v>
      </c>
      <c r="E297" s="639"/>
      <c r="F297" s="639"/>
      <c r="G297" s="639"/>
      <c r="H297" s="639"/>
      <c r="I297" s="598" t="s">
        <v>32</v>
      </c>
      <c r="J297" s="597" t="s">
        <v>65</v>
      </c>
    </row>
    <row r="298" spans="1:10" ht="12.75">
      <c r="A298" s="8" t="s">
        <v>36</v>
      </c>
      <c r="B298" s="8"/>
      <c r="C298" s="11" t="s">
        <v>448</v>
      </c>
      <c r="D298" s="157" t="s">
        <v>69</v>
      </c>
      <c r="E298" s="71" t="s">
        <v>49</v>
      </c>
      <c r="F298" s="368"/>
      <c r="G298" s="71" t="s">
        <v>29</v>
      </c>
      <c r="H298" s="166"/>
      <c r="I298" s="91" t="s">
        <v>33</v>
      </c>
      <c r="J298" s="72" t="s">
        <v>66</v>
      </c>
    </row>
    <row r="299" spans="1:10" ht="12.75">
      <c r="A299" s="10" t="s">
        <v>0</v>
      </c>
      <c r="B299" s="10" t="s">
        <v>4</v>
      </c>
      <c r="C299" s="72" t="s">
        <v>459</v>
      </c>
      <c r="D299" s="158" t="s">
        <v>49</v>
      </c>
      <c r="E299" s="72" t="s">
        <v>1</v>
      </c>
      <c r="F299" s="190" t="s">
        <v>3</v>
      </c>
      <c r="G299" s="72" t="s">
        <v>30</v>
      </c>
      <c r="H299" s="91" t="s">
        <v>31</v>
      </c>
      <c r="I299" s="91" t="s">
        <v>76</v>
      </c>
      <c r="J299" s="72"/>
    </row>
    <row r="300" spans="1:10" ht="13.5" thickBot="1">
      <c r="A300" s="10"/>
      <c r="B300" s="19"/>
      <c r="C300" s="73">
        <v>2016</v>
      </c>
      <c r="D300" s="159"/>
      <c r="E300" s="73" t="s">
        <v>2</v>
      </c>
      <c r="F300" s="369"/>
      <c r="G300" s="73" t="s">
        <v>149</v>
      </c>
      <c r="H300" s="167" t="s">
        <v>68</v>
      </c>
      <c r="I300" s="167" t="s">
        <v>77</v>
      </c>
      <c r="J300" s="73"/>
    </row>
    <row r="301" spans="1:10" ht="13.5" thickBot="1">
      <c r="A301" s="13"/>
      <c r="B301" s="41"/>
      <c r="C301" s="16" t="s">
        <v>110</v>
      </c>
      <c r="D301" s="424" t="s">
        <v>70</v>
      </c>
      <c r="E301" s="14">
        <v>3</v>
      </c>
      <c r="F301" s="14">
        <v>4</v>
      </c>
      <c r="G301" s="14">
        <v>5</v>
      </c>
      <c r="H301" s="15">
        <v>6</v>
      </c>
      <c r="I301" s="16">
        <v>7</v>
      </c>
      <c r="J301" s="16">
        <v>8</v>
      </c>
    </row>
    <row r="302" spans="1:10" ht="14.25" customHeight="1">
      <c r="A302" s="173">
        <v>72</v>
      </c>
      <c r="B302" s="523" t="s">
        <v>344</v>
      </c>
      <c r="C302" s="427">
        <f t="shared" si="45"/>
        <v>1</v>
      </c>
      <c r="D302" s="440"/>
      <c r="E302" s="238"/>
      <c r="F302" s="272"/>
      <c r="G302" s="238"/>
      <c r="H302" s="238"/>
      <c r="I302" s="531">
        <v>1</v>
      </c>
      <c r="J302" s="271"/>
    </row>
    <row r="303" spans="1:10" ht="14.25" customHeight="1">
      <c r="A303" s="138">
        <v>73</v>
      </c>
      <c r="B303" s="522" t="s">
        <v>345</v>
      </c>
      <c r="C303" s="428">
        <f>D303+I303+J303</f>
        <v>12</v>
      </c>
      <c r="D303" s="441">
        <f>E303+F303+G303+H303</f>
        <v>0</v>
      </c>
      <c r="E303" s="233"/>
      <c r="F303" s="201"/>
      <c r="G303" s="233"/>
      <c r="H303" s="233"/>
      <c r="I303" s="531">
        <v>12</v>
      </c>
      <c r="J303" s="202"/>
    </row>
    <row r="304" spans="1:10" ht="14.25" customHeight="1">
      <c r="A304" s="173">
        <v>74</v>
      </c>
      <c r="B304" s="528" t="s">
        <v>346</v>
      </c>
      <c r="C304" s="427">
        <f aca="true" t="shared" si="47" ref="C304:C326">D304+I304+J304</f>
        <v>8</v>
      </c>
      <c r="D304" s="278">
        <f aca="true" t="shared" si="48" ref="D304:D317">E304+F304+G304+H304</f>
        <v>0</v>
      </c>
      <c r="E304" s="238"/>
      <c r="F304" s="272"/>
      <c r="G304" s="238"/>
      <c r="H304" s="238"/>
      <c r="I304" s="531">
        <v>8</v>
      </c>
      <c r="J304" s="271"/>
    </row>
    <row r="305" spans="1:10" ht="14.25" customHeight="1">
      <c r="A305" s="138">
        <v>75</v>
      </c>
      <c r="B305" s="522" t="s">
        <v>347</v>
      </c>
      <c r="C305" s="427">
        <f t="shared" si="47"/>
        <v>8</v>
      </c>
      <c r="D305" s="278">
        <f t="shared" si="48"/>
        <v>0</v>
      </c>
      <c r="E305" s="238"/>
      <c r="F305" s="272"/>
      <c r="G305" s="238"/>
      <c r="H305" s="238"/>
      <c r="I305" s="531">
        <v>8</v>
      </c>
      <c r="J305" s="271"/>
    </row>
    <row r="306" spans="1:10" ht="14.25" customHeight="1">
      <c r="A306" s="173">
        <v>76</v>
      </c>
      <c r="B306" s="522" t="s">
        <v>348</v>
      </c>
      <c r="C306" s="427">
        <f t="shared" si="47"/>
        <v>17</v>
      </c>
      <c r="D306" s="278">
        <f t="shared" si="48"/>
        <v>0</v>
      </c>
      <c r="E306" s="238"/>
      <c r="F306" s="272"/>
      <c r="G306" s="238"/>
      <c r="H306" s="238"/>
      <c r="I306" s="531">
        <v>17</v>
      </c>
      <c r="J306" s="271"/>
    </row>
    <row r="307" spans="1:10" ht="14.25" customHeight="1">
      <c r="A307" s="138">
        <v>77</v>
      </c>
      <c r="B307" s="522" t="s">
        <v>349</v>
      </c>
      <c r="C307" s="427">
        <f t="shared" si="47"/>
        <v>4</v>
      </c>
      <c r="D307" s="278">
        <f t="shared" si="48"/>
        <v>0</v>
      </c>
      <c r="E307" s="238"/>
      <c r="F307" s="272"/>
      <c r="G307" s="238"/>
      <c r="H307" s="238"/>
      <c r="I307" s="531">
        <v>4</v>
      </c>
      <c r="J307" s="271"/>
    </row>
    <row r="308" spans="1:10" ht="14.25" customHeight="1">
      <c r="A308" s="173">
        <v>78</v>
      </c>
      <c r="B308" s="523" t="s">
        <v>350</v>
      </c>
      <c r="C308" s="427">
        <f t="shared" si="47"/>
        <v>22</v>
      </c>
      <c r="D308" s="278">
        <f t="shared" si="48"/>
        <v>0</v>
      </c>
      <c r="E308" s="238"/>
      <c r="F308" s="272"/>
      <c r="G308" s="238"/>
      <c r="H308" s="238"/>
      <c r="I308" s="531">
        <v>22</v>
      </c>
      <c r="J308" s="271"/>
    </row>
    <row r="309" spans="1:10" ht="14.25" customHeight="1">
      <c r="A309" s="173">
        <v>80</v>
      </c>
      <c r="B309" s="523" t="s">
        <v>351</v>
      </c>
      <c r="C309" s="427">
        <f t="shared" si="47"/>
        <v>16</v>
      </c>
      <c r="D309" s="278">
        <f t="shared" si="48"/>
        <v>0</v>
      </c>
      <c r="E309" s="238"/>
      <c r="F309" s="272"/>
      <c r="G309" s="238"/>
      <c r="H309" s="238"/>
      <c r="I309" s="531">
        <v>16</v>
      </c>
      <c r="J309" s="271"/>
    </row>
    <row r="310" spans="1:10" ht="14.25" customHeight="1">
      <c r="A310" s="173">
        <v>82</v>
      </c>
      <c r="B310" s="522" t="s">
        <v>352</v>
      </c>
      <c r="C310" s="427">
        <f t="shared" si="47"/>
        <v>190</v>
      </c>
      <c r="D310" s="278">
        <f t="shared" si="48"/>
        <v>0</v>
      </c>
      <c r="E310" s="238"/>
      <c r="F310" s="272"/>
      <c r="G310" s="238"/>
      <c r="H310" s="238"/>
      <c r="I310" s="531">
        <v>190</v>
      </c>
      <c r="J310" s="271"/>
    </row>
    <row r="311" spans="1:10" ht="14.25" customHeight="1">
      <c r="A311" s="138">
        <v>83</v>
      </c>
      <c r="B311" s="522" t="s">
        <v>353</v>
      </c>
      <c r="C311" s="427">
        <f t="shared" si="47"/>
        <v>5</v>
      </c>
      <c r="D311" s="278">
        <f t="shared" si="48"/>
        <v>0</v>
      </c>
      <c r="E311" s="238"/>
      <c r="F311" s="272"/>
      <c r="G311" s="238"/>
      <c r="H311" s="238"/>
      <c r="I311" s="531">
        <v>5</v>
      </c>
      <c r="J311" s="271"/>
    </row>
    <row r="312" spans="1:10" ht="14.25" customHeight="1">
      <c r="A312" s="138">
        <v>85</v>
      </c>
      <c r="B312" s="523" t="s">
        <v>354</v>
      </c>
      <c r="C312" s="427">
        <f t="shared" si="47"/>
        <v>10</v>
      </c>
      <c r="D312" s="278">
        <f t="shared" si="48"/>
        <v>0</v>
      </c>
      <c r="E312" s="238"/>
      <c r="F312" s="272"/>
      <c r="G312" s="238"/>
      <c r="H312" s="238"/>
      <c r="I312" s="531">
        <v>10</v>
      </c>
      <c r="J312" s="271"/>
    </row>
    <row r="313" spans="1:10" ht="14.25" customHeight="1">
      <c r="A313" s="173">
        <v>86</v>
      </c>
      <c r="B313" s="523" t="s">
        <v>355</v>
      </c>
      <c r="C313" s="427">
        <f t="shared" si="47"/>
        <v>41</v>
      </c>
      <c r="D313" s="278">
        <f t="shared" si="48"/>
        <v>0</v>
      </c>
      <c r="E313" s="238"/>
      <c r="F313" s="272"/>
      <c r="G313" s="238"/>
      <c r="H313" s="238"/>
      <c r="I313" s="531">
        <v>41</v>
      </c>
      <c r="J313" s="271"/>
    </row>
    <row r="314" spans="1:10" ht="14.25" customHeight="1">
      <c r="A314" s="138">
        <v>87</v>
      </c>
      <c r="B314" s="521" t="s">
        <v>356</v>
      </c>
      <c r="C314" s="427">
        <f t="shared" si="47"/>
        <v>200</v>
      </c>
      <c r="D314" s="278">
        <f t="shared" si="48"/>
        <v>0</v>
      </c>
      <c r="E314" s="238"/>
      <c r="F314" s="272"/>
      <c r="G314" s="238"/>
      <c r="H314" s="238"/>
      <c r="I314" s="531">
        <v>200</v>
      </c>
      <c r="J314" s="271"/>
    </row>
    <row r="315" spans="1:10" ht="14.25" customHeight="1">
      <c r="A315" s="173">
        <v>88</v>
      </c>
      <c r="B315" s="520" t="s">
        <v>357</v>
      </c>
      <c r="C315" s="427">
        <f t="shared" si="47"/>
        <v>1</v>
      </c>
      <c r="D315" s="278">
        <f t="shared" si="48"/>
        <v>0</v>
      </c>
      <c r="E315" s="238"/>
      <c r="F315" s="272"/>
      <c r="G315" s="238"/>
      <c r="H315" s="238"/>
      <c r="I315" s="531">
        <v>1</v>
      </c>
      <c r="J315" s="271"/>
    </row>
    <row r="316" spans="1:10" ht="14.25" customHeight="1">
      <c r="A316" s="138">
        <v>89</v>
      </c>
      <c r="B316" s="527" t="s">
        <v>358</v>
      </c>
      <c r="C316" s="427">
        <f t="shared" si="47"/>
        <v>50</v>
      </c>
      <c r="D316" s="278">
        <f t="shared" si="48"/>
        <v>0</v>
      </c>
      <c r="E316" s="238"/>
      <c r="F316" s="272"/>
      <c r="G316" s="238"/>
      <c r="H316" s="238"/>
      <c r="I316" s="531">
        <v>50</v>
      </c>
      <c r="J316" s="271"/>
    </row>
    <row r="317" spans="1:10" ht="14.25" customHeight="1">
      <c r="A317" s="173">
        <v>90</v>
      </c>
      <c r="B317" s="527" t="s">
        <v>359</v>
      </c>
      <c r="C317" s="425">
        <f t="shared" si="47"/>
        <v>1</v>
      </c>
      <c r="D317" s="279">
        <f t="shared" si="48"/>
        <v>0</v>
      </c>
      <c r="E317" s="275"/>
      <c r="F317" s="197"/>
      <c r="G317" s="275"/>
      <c r="H317" s="275"/>
      <c r="I317" s="531">
        <v>1</v>
      </c>
      <c r="J317" s="276"/>
    </row>
    <row r="318" spans="1:10" ht="14.25" customHeight="1">
      <c r="A318" s="138">
        <v>91</v>
      </c>
      <c r="B318" s="527" t="s">
        <v>360</v>
      </c>
      <c r="C318" s="425">
        <f t="shared" si="47"/>
        <v>13</v>
      </c>
      <c r="D318" s="229"/>
      <c r="E318" s="238"/>
      <c r="F318" s="272"/>
      <c r="G318" s="238"/>
      <c r="H318" s="238"/>
      <c r="I318" s="531">
        <v>13</v>
      </c>
      <c r="J318" s="238"/>
    </row>
    <row r="319" spans="1:10" ht="14.25" customHeight="1">
      <c r="A319" s="173">
        <v>92</v>
      </c>
      <c r="B319" s="527" t="s">
        <v>361</v>
      </c>
      <c r="C319" s="425">
        <f t="shared" si="47"/>
        <v>1</v>
      </c>
      <c r="D319" s="229"/>
      <c r="E319" s="238"/>
      <c r="F319" s="272"/>
      <c r="G319" s="238"/>
      <c r="H319" s="238"/>
      <c r="I319" s="531">
        <v>1</v>
      </c>
      <c r="J319" s="238"/>
    </row>
    <row r="320" spans="1:10" ht="14.25" customHeight="1">
      <c r="A320" s="138">
        <v>93</v>
      </c>
      <c r="B320" s="529" t="s">
        <v>362</v>
      </c>
      <c r="C320" s="425">
        <f t="shared" si="47"/>
        <v>1</v>
      </c>
      <c r="D320" s="229"/>
      <c r="E320" s="238"/>
      <c r="F320" s="272"/>
      <c r="G320" s="238"/>
      <c r="H320" s="238"/>
      <c r="I320" s="531">
        <v>1</v>
      </c>
      <c r="J320" s="238"/>
    </row>
    <row r="321" spans="1:10" ht="14.25" customHeight="1">
      <c r="A321" s="173">
        <v>96</v>
      </c>
      <c r="B321" s="527" t="s">
        <v>363</v>
      </c>
      <c r="C321" s="425">
        <f t="shared" si="47"/>
        <v>14</v>
      </c>
      <c r="D321" s="229"/>
      <c r="E321" s="238"/>
      <c r="F321" s="272"/>
      <c r="G321" s="238"/>
      <c r="H321" s="238"/>
      <c r="I321" s="531">
        <v>14</v>
      </c>
      <c r="J321" s="238"/>
    </row>
    <row r="322" spans="1:10" ht="14.25" customHeight="1">
      <c r="A322" s="138">
        <v>97</v>
      </c>
      <c r="B322" s="527" t="s">
        <v>364</v>
      </c>
      <c r="C322" s="425">
        <f t="shared" si="47"/>
        <v>1</v>
      </c>
      <c r="D322" s="229"/>
      <c r="E322" s="238"/>
      <c r="F322" s="272"/>
      <c r="G322" s="238"/>
      <c r="H322" s="238"/>
      <c r="I322" s="531">
        <v>1</v>
      </c>
      <c r="J322" s="238"/>
    </row>
    <row r="323" spans="1:10" ht="14.25" customHeight="1">
      <c r="A323" s="173">
        <v>98</v>
      </c>
      <c r="B323" s="527" t="s">
        <v>365</v>
      </c>
      <c r="C323" s="425">
        <f t="shared" si="47"/>
        <v>20</v>
      </c>
      <c r="D323" s="229"/>
      <c r="E323" s="238"/>
      <c r="F323" s="272"/>
      <c r="G323" s="238"/>
      <c r="H323" s="238"/>
      <c r="I323" s="531">
        <v>20</v>
      </c>
      <c r="J323" s="238"/>
    </row>
    <row r="324" spans="1:10" ht="14.25" customHeight="1">
      <c r="A324" s="138">
        <v>99</v>
      </c>
      <c r="B324" s="530" t="s">
        <v>366</v>
      </c>
      <c r="C324" s="425">
        <f t="shared" si="47"/>
        <v>1</v>
      </c>
      <c r="D324" s="229"/>
      <c r="E324" s="238"/>
      <c r="F324" s="272"/>
      <c r="G324" s="238"/>
      <c r="H324" s="238"/>
      <c r="I324" s="239">
        <v>1</v>
      </c>
      <c r="J324" s="238"/>
    </row>
    <row r="325" spans="1:10" ht="14.25" customHeight="1">
      <c r="A325" s="173">
        <v>100</v>
      </c>
      <c r="B325" s="530" t="s">
        <v>367</v>
      </c>
      <c r="C325" s="425">
        <f t="shared" si="47"/>
        <v>10</v>
      </c>
      <c r="D325" s="229"/>
      <c r="E325" s="238"/>
      <c r="F325" s="272"/>
      <c r="G325" s="238"/>
      <c r="H325" s="238"/>
      <c r="I325" s="239">
        <v>10</v>
      </c>
      <c r="J325" s="238"/>
    </row>
    <row r="326" spans="1:10" ht="14.25" customHeight="1">
      <c r="A326" s="172">
        <v>101</v>
      </c>
      <c r="B326" s="530" t="s">
        <v>368</v>
      </c>
      <c r="C326" s="272">
        <f t="shared" si="47"/>
        <v>17</v>
      </c>
      <c r="D326" s="229"/>
      <c r="E326" s="238"/>
      <c r="F326" s="272"/>
      <c r="G326" s="238"/>
      <c r="H326" s="238"/>
      <c r="I326" s="239">
        <v>17</v>
      </c>
      <c r="J326" s="238"/>
    </row>
    <row r="327" spans="1:10" ht="14.25" customHeight="1">
      <c r="A327" s="518">
        <v>102</v>
      </c>
      <c r="B327" s="532" t="s">
        <v>369</v>
      </c>
      <c r="C327" s="481">
        <f>D327+I327+J327</f>
        <v>10</v>
      </c>
      <c r="D327" s="211">
        <f>E327+F327+G327+H327</f>
        <v>0</v>
      </c>
      <c r="E327" s="481"/>
      <c r="F327" s="481"/>
      <c r="G327" s="481"/>
      <c r="H327" s="481"/>
      <c r="I327" s="481">
        <v>10</v>
      </c>
      <c r="J327" s="481"/>
    </row>
    <row r="328" spans="1:10" ht="14.25" customHeight="1">
      <c r="A328" s="519">
        <v>103</v>
      </c>
      <c r="B328" s="529" t="s">
        <v>370</v>
      </c>
      <c r="C328" s="533">
        <f>D328+I328+J328</f>
        <v>85</v>
      </c>
      <c r="D328" s="165">
        <f>E328+F328+G328+H328</f>
        <v>0</v>
      </c>
      <c r="E328" s="481"/>
      <c r="F328" s="481"/>
      <c r="G328" s="481"/>
      <c r="H328" s="481"/>
      <c r="I328" s="481">
        <v>85</v>
      </c>
      <c r="J328" s="481"/>
    </row>
    <row r="329" spans="1:10" ht="14.25" customHeight="1">
      <c r="A329" s="518">
        <v>104</v>
      </c>
      <c r="B329" s="529" t="s">
        <v>371</v>
      </c>
      <c r="C329" s="533">
        <f>D329+I329+J329</f>
        <v>74</v>
      </c>
      <c r="D329" s="165">
        <f>E329+F329+G329+H329</f>
        <v>0</v>
      </c>
      <c r="E329" s="481"/>
      <c r="F329" s="481"/>
      <c r="G329" s="481"/>
      <c r="H329" s="481"/>
      <c r="I329" s="481">
        <v>74</v>
      </c>
      <c r="J329" s="481"/>
    </row>
    <row r="330" spans="1:10" ht="14.25" customHeight="1">
      <c r="A330" s="519">
        <v>105</v>
      </c>
      <c r="B330" s="527" t="s">
        <v>372</v>
      </c>
      <c r="C330" s="533">
        <f>D330+I330+J330</f>
        <v>8</v>
      </c>
      <c r="D330" s="165">
        <f>E330+F330+G330+H330</f>
        <v>0</v>
      </c>
      <c r="E330" s="481"/>
      <c r="F330" s="481"/>
      <c r="G330" s="481"/>
      <c r="H330" s="481"/>
      <c r="I330" s="481">
        <v>8</v>
      </c>
      <c r="J330" s="481"/>
    </row>
    <row r="331" spans="1:10" ht="14.25" customHeight="1">
      <c r="A331" s="518">
        <v>106</v>
      </c>
      <c r="B331" s="527" t="s">
        <v>373</v>
      </c>
      <c r="C331" s="533">
        <f>D331+I331+J331</f>
        <v>1</v>
      </c>
      <c r="D331" s="165">
        <f>E331+F331+G331+H331</f>
        <v>0</v>
      </c>
      <c r="E331" s="481"/>
      <c r="F331" s="481"/>
      <c r="G331" s="481"/>
      <c r="H331" s="481"/>
      <c r="I331" s="481">
        <v>1</v>
      </c>
      <c r="J331" s="481"/>
    </row>
    <row r="332" spans="1:10" ht="14.25" customHeight="1">
      <c r="A332" s="535">
        <v>109</v>
      </c>
      <c r="B332" s="538" t="s">
        <v>374</v>
      </c>
      <c r="C332" s="537"/>
      <c r="D332" s="165"/>
      <c r="E332" s="481"/>
      <c r="F332" s="481"/>
      <c r="G332" s="481"/>
      <c r="H332" s="481"/>
      <c r="I332" s="481"/>
      <c r="J332" s="481"/>
    </row>
    <row r="333" spans="1:10" ht="14.25" customHeight="1">
      <c r="A333" s="536"/>
      <c r="B333" s="532" t="s">
        <v>375</v>
      </c>
      <c r="C333" s="537">
        <f>D333+I333+J333</f>
        <v>10</v>
      </c>
      <c r="D333" s="165">
        <f>E333+F333+G333+H333</f>
        <v>0</v>
      </c>
      <c r="E333" s="481"/>
      <c r="F333" s="481"/>
      <c r="G333" s="481"/>
      <c r="H333" s="481"/>
      <c r="I333" s="481">
        <v>10</v>
      </c>
      <c r="J333" s="481"/>
    </row>
    <row r="334" spans="1:10" ht="14.25" customHeight="1">
      <c r="A334" s="518">
        <v>115</v>
      </c>
      <c r="B334" s="527" t="s">
        <v>376</v>
      </c>
      <c r="C334" s="533">
        <f>D334+I334+J334</f>
        <v>19</v>
      </c>
      <c r="D334" s="165">
        <f>E334+F334+G334+H334</f>
        <v>0</v>
      </c>
      <c r="E334" s="481"/>
      <c r="F334" s="481"/>
      <c r="G334" s="481"/>
      <c r="H334" s="481"/>
      <c r="I334" s="481">
        <v>19</v>
      </c>
      <c r="J334" s="481"/>
    </row>
    <row r="335" spans="1:10" ht="14.25" customHeight="1">
      <c r="A335" s="518">
        <v>116</v>
      </c>
      <c r="B335" s="527" t="s">
        <v>377</v>
      </c>
      <c r="C335" s="533">
        <f>D335+I335+J335</f>
        <v>1</v>
      </c>
      <c r="D335" s="165">
        <f>E335+F335+G335+H335</f>
        <v>0</v>
      </c>
      <c r="E335" s="481"/>
      <c r="F335" s="481"/>
      <c r="G335" s="481"/>
      <c r="H335" s="481"/>
      <c r="I335" s="481">
        <v>1</v>
      </c>
      <c r="J335" s="481"/>
    </row>
    <row r="336" spans="1:10" ht="14.25" customHeight="1" thickBot="1">
      <c r="A336" s="519">
        <v>117</v>
      </c>
      <c r="B336" s="527" t="s">
        <v>378</v>
      </c>
      <c r="C336" s="481">
        <f>D336+I336+J336</f>
        <v>3</v>
      </c>
      <c r="D336" s="211">
        <f>E336+F336+G336+H336</f>
        <v>0</v>
      </c>
      <c r="E336" s="481"/>
      <c r="F336" s="481"/>
      <c r="G336" s="481"/>
      <c r="H336" s="481"/>
      <c r="I336" s="481">
        <v>3</v>
      </c>
      <c r="J336" s="481"/>
    </row>
    <row r="337" spans="1:10" ht="14.25" customHeight="1" thickBot="1">
      <c r="A337" s="3"/>
      <c r="B337" s="3"/>
      <c r="C337" s="71" t="s">
        <v>37</v>
      </c>
      <c r="D337" s="639" t="s">
        <v>71</v>
      </c>
      <c r="E337" s="639"/>
      <c r="F337" s="639"/>
      <c r="G337" s="639"/>
      <c r="H337" s="639"/>
      <c r="I337" s="598" t="s">
        <v>32</v>
      </c>
      <c r="J337" s="597" t="s">
        <v>65</v>
      </c>
    </row>
    <row r="338" spans="1:10" ht="14.25" customHeight="1">
      <c r="A338" s="8" t="s">
        <v>36</v>
      </c>
      <c r="B338" s="8"/>
      <c r="C338" s="11" t="s">
        <v>448</v>
      </c>
      <c r="D338" s="157" t="s">
        <v>69</v>
      </c>
      <c r="E338" s="71" t="s">
        <v>49</v>
      </c>
      <c r="F338" s="368"/>
      <c r="G338" s="71" t="s">
        <v>29</v>
      </c>
      <c r="H338" s="166"/>
      <c r="I338" s="91" t="s">
        <v>33</v>
      </c>
      <c r="J338" s="72" t="s">
        <v>66</v>
      </c>
    </row>
    <row r="339" spans="1:10" ht="14.25" customHeight="1">
      <c r="A339" s="10" t="s">
        <v>0</v>
      </c>
      <c r="B339" s="10" t="s">
        <v>4</v>
      </c>
      <c r="C339" s="72" t="s">
        <v>459</v>
      </c>
      <c r="D339" s="158" t="s">
        <v>49</v>
      </c>
      <c r="E339" s="72" t="s">
        <v>1</v>
      </c>
      <c r="F339" s="190" t="s">
        <v>3</v>
      </c>
      <c r="G339" s="72" t="s">
        <v>30</v>
      </c>
      <c r="H339" s="91" t="s">
        <v>31</v>
      </c>
      <c r="I339" s="91" t="s">
        <v>76</v>
      </c>
      <c r="J339" s="72"/>
    </row>
    <row r="340" spans="1:10" ht="14.25" customHeight="1" thickBot="1">
      <c r="A340" s="10"/>
      <c r="B340" s="19"/>
      <c r="C340" s="73">
        <v>2016</v>
      </c>
      <c r="D340" s="159"/>
      <c r="E340" s="73" t="s">
        <v>2</v>
      </c>
      <c r="F340" s="369"/>
      <c r="G340" s="73" t="s">
        <v>149</v>
      </c>
      <c r="H340" s="167" t="s">
        <v>68</v>
      </c>
      <c r="I340" s="167" t="s">
        <v>77</v>
      </c>
      <c r="J340" s="73"/>
    </row>
    <row r="341" spans="1:10" ht="14.25" customHeight="1" thickBot="1">
      <c r="A341" s="13"/>
      <c r="B341" s="41"/>
      <c r="C341" s="16" t="s">
        <v>110</v>
      </c>
      <c r="D341" s="424" t="s">
        <v>70</v>
      </c>
      <c r="E341" s="14">
        <v>3</v>
      </c>
      <c r="F341" s="14">
        <v>4</v>
      </c>
      <c r="G341" s="14">
        <v>5</v>
      </c>
      <c r="H341" s="15">
        <v>6</v>
      </c>
      <c r="I341" s="16">
        <v>7</v>
      </c>
      <c r="J341" s="16">
        <v>8</v>
      </c>
    </row>
    <row r="342" spans="1:10" ht="14.25" customHeight="1">
      <c r="A342" s="519">
        <v>118</v>
      </c>
      <c r="B342" s="610" t="s">
        <v>379</v>
      </c>
      <c r="C342" s="672">
        <f>D342+I342+J342</f>
        <v>3</v>
      </c>
      <c r="D342" s="483">
        <f>E342+F342+G342+H342</f>
        <v>0</v>
      </c>
      <c r="E342" s="481"/>
      <c r="F342" s="481"/>
      <c r="G342" s="481"/>
      <c r="H342" s="481"/>
      <c r="I342" s="481">
        <v>3</v>
      </c>
      <c r="J342" s="481"/>
    </row>
    <row r="343" spans="1:10" ht="14.25" customHeight="1">
      <c r="A343" s="518">
        <v>119</v>
      </c>
      <c r="B343" s="610" t="s">
        <v>380</v>
      </c>
      <c r="C343" s="672">
        <f>D343+I343+J343</f>
        <v>3</v>
      </c>
      <c r="D343" s="483">
        <f>E343+F343+G343+H343</f>
        <v>0</v>
      </c>
      <c r="E343" s="481"/>
      <c r="F343" s="481"/>
      <c r="G343" s="481"/>
      <c r="H343" s="481"/>
      <c r="I343" s="481">
        <v>3</v>
      </c>
      <c r="J343" s="481"/>
    </row>
    <row r="344" spans="1:10" ht="14.25" customHeight="1" thickBot="1">
      <c r="A344" s="534">
        <v>120</v>
      </c>
      <c r="B344" s="611" t="s">
        <v>381</v>
      </c>
      <c r="C344" s="673">
        <f>D344+I344+J344</f>
        <v>7</v>
      </c>
      <c r="D344" s="633">
        <f>E344+F344+G344+H344</f>
        <v>0</v>
      </c>
      <c r="E344" s="540"/>
      <c r="F344" s="540"/>
      <c r="G344" s="540"/>
      <c r="H344" s="540"/>
      <c r="I344" s="540">
        <v>7</v>
      </c>
      <c r="J344" s="540"/>
    </row>
    <row r="345" spans="1:10" ht="13.5" thickBot="1">
      <c r="A345" s="36" t="s">
        <v>22</v>
      </c>
      <c r="B345" s="57" t="s">
        <v>88</v>
      </c>
      <c r="C345" s="449">
        <f>D345+I345+J345</f>
        <v>3372</v>
      </c>
      <c r="D345" s="300">
        <f>E345+F345+G345+H345</f>
        <v>3372</v>
      </c>
      <c r="E345" s="263">
        <f aca="true" t="shared" si="49" ref="E345:J345">E346+E347+E348</f>
        <v>3372</v>
      </c>
      <c r="F345" s="579"/>
      <c r="G345" s="260">
        <f t="shared" si="49"/>
        <v>0</v>
      </c>
      <c r="H345" s="260">
        <f t="shared" si="49"/>
        <v>0</v>
      </c>
      <c r="I345" s="260">
        <f t="shared" si="49"/>
        <v>0</v>
      </c>
      <c r="J345" s="260">
        <f t="shared" si="49"/>
        <v>0</v>
      </c>
    </row>
    <row r="346" spans="1:10" ht="12.75">
      <c r="A346" s="11" t="s">
        <v>9</v>
      </c>
      <c r="B346" s="18" t="s">
        <v>10</v>
      </c>
      <c r="C346" s="428"/>
      <c r="D346" s="301"/>
      <c r="E346" s="201"/>
      <c r="F346" s="376"/>
      <c r="G346" s="165"/>
      <c r="H346" s="165"/>
      <c r="I346" s="165"/>
      <c r="J346" s="214"/>
    </row>
    <row r="347" spans="1:10" ht="12.75">
      <c r="A347" s="11" t="s">
        <v>11</v>
      </c>
      <c r="B347" s="18" t="s">
        <v>12</v>
      </c>
      <c r="C347" s="427"/>
      <c r="D347" s="301"/>
      <c r="E347" s="272"/>
      <c r="F347" s="380"/>
      <c r="G347" s="229"/>
      <c r="H347" s="229"/>
      <c r="I347" s="229"/>
      <c r="J347" s="230"/>
    </row>
    <row r="348" spans="1:10" ht="13.5" thickBot="1">
      <c r="A348" s="11" t="s">
        <v>13</v>
      </c>
      <c r="B348" s="18" t="s">
        <v>40</v>
      </c>
      <c r="C348" s="425">
        <f>D348+I348+J348</f>
        <v>3372</v>
      </c>
      <c r="D348" s="268">
        <f>E348+F348+G348+H348</f>
        <v>3372</v>
      </c>
      <c r="E348" s="197">
        <f aca="true" t="shared" si="50" ref="E348:J348">E350+E364+E401+E405+E416</f>
        <v>3372</v>
      </c>
      <c r="F348" s="578"/>
      <c r="G348" s="196">
        <f t="shared" si="50"/>
        <v>0</v>
      </c>
      <c r="H348" s="196">
        <f t="shared" si="50"/>
        <v>0</v>
      </c>
      <c r="I348" s="196">
        <f t="shared" si="50"/>
        <v>0</v>
      </c>
      <c r="J348" s="196">
        <f t="shared" si="50"/>
        <v>0</v>
      </c>
    </row>
    <row r="349" spans="1:10" ht="13.5" thickBot="1">
      <c r="A349" s="22"/>
      <c r="B349" s="105" t="s">
        <v>23</v>
      </c>
      <c r="C349" s="429">
        <f aca="true" t="shared" si="51" ref="C349:J349">C350</f>
        <v>1647</v>
      </c>
      <c r="D349" s="247">
        <f t="shared" si="51"/>
        <v>1647</v>
      </c>
      <c r="E349" s="247">
        <f t="shared" si="51"/>
        <v>1647</v>
      </c>
      <c r="F349" s="575"/>
      <c r="G349" s="215">
        <f t="shared" si="51"/>
        <v>0</v>
      </c>
      <c r="H349" s="215">
        <f t="shared" si="51"/>
        <v>0</v>
      </c>
      <c r="I349" s="215">
        <f t="shared" si="51"/>
        <v>0</v>
      </c>
      <c r="J349" s="215">
        <f t="shared" si="51"/>
        <v>0</v>
      </c>
    </row>
    <row r="350" spans="1:10" ht="13.5" thickBot="1">
      <c r="A350" s="38" t="s">
        <v>13</v>
      </c>
      <c r="B350" s="52" t="s">
        <v>41</v>
      </c>
      <c r="C350" s="428">
        <f>D350+I350+J350</f>
        <v>1647</v>
      </c>
      <c r="D350" s="301">
        <f>E350+F350+G350+H350</f>
        <v>1647</v>
      </c>
      <c r="E350" s="201">
        <f aca="true" t="shared" si="52" ref="E350:J350">E351+E361</f>
        <v>1647</v>
      </c>
      <c r="F350" s="574"/>
      <c r="G350" s="165">
        <f t="shared" si="52"/>
        <v>0</v>
      </c>
      <c r="H350" s="165">
        <f t="shared" si="52"/>
        <v>0</v>
      </c>
      <c r="I350" s="165">
        <f t="shared" si="52"/>
        <v>0</v>
      </c>
      <c r="J350" s="165">
        <f t="shared" si="52"/>
        <v>0</v>
      </c>
    </row>
    <row r="351" spans="1:10" ht="13.5" thickBot="1">
      <c r="A351" s="51"/>
      <c r="B351" s="103" t="s">
        <v>57</v>
      </c>
      <c r="C351" s="426">
        <f>D351+I351+J351</f>
        <v>1567</v>
      </c>
      <c r="D351" s="317">
        <f>E351+F351+G351+H351</f>
        <v>1567</v>
      </c>
      <c r="E351" s="351">
        <f>E353+E355+E357+E359</f>
        <v>1567</v>
      </c>
      <c r="F351" s="411"/>
      <c r="G351" s="283">
        <f>G353</f>
        <v>0</v>
      </c>
      <c r="H351" s="283">
        <f>H353</f>
        <v>0</v>
      </c>
      <c r="I351" s="283">
        <f>I353</f>
        <v>0</v>
      </c>
      <c r="J351" s="284">
        <f>J353</f>
        <v>0</v>
      </c>
    </row>
    <row r="352" spans="1:10" ht="12.75">
      <c r="A352" s="153">
        <v>1</v>
      </c>
      <c r="B352" s="45" t="s">
        <v>442</v>
      </c>
      <c r="C352" s="428"/>
      <c r="D352" s="301"/>
      <c r="E352" s="233"/>
      <c r="F352" s="392"/>
      <c r="G352" s="233"/>
      <c r="H352" s="233"/>
      <c r="I352" s="233"/>
      <c r="J352" s="202"/>
    </row>
    <row r="353" spans="1:10" ht="15" customHeight="1">
      <c r="A353" s="153"/>
      <c r="B353" s="45" t="s">
        <v>441</v>
      </c>
      <c r="C353" s="662">
        <f>D353+I353+J353</f>
        <v>1500</v>
      </c>
      <c r="D353" s="339">
        <f>E353+F353+G353+H353</f>
        <v>1500</v>
      </c>
      <c r="E353" s="340">
        <v>1500</v>
      </c>
      <c r="F353" s="393"/>
      <c r="G353" s="238"/>
      <c r="H353" s="238"/>
      <c r="I353" s="238"/>
      <c r="J353" s="271"/>
    </row>
    <row r="354" spans="1:10" ht="14.25" customHeight="1" thickBot="1">
      <c r="A354" s="503">
        <v>2</v>
      </c>
      <c r="B354" s="612" t="s">
        <v>421</v>
      </c>
      <c r="C354" s="662"/>
      <c r="D354" s="339"/>
      <c r="E354" s="336"/>
      <c r="F354" s="408"/>
      <c r="G354" s="336"/>
      <c r="H354" s="336"/>
      <c r="I354" s="336"/>
      <c r="J354" s="337"/>
    </row>
    <row r="355" spans="1:10" ht="14.25" customHeight="1" thickBot="1">
      <c r="A355" s="32"/>
      <c r="B355" s="45" t="s">
        <v>422</v>
      </c>
      <c r="C355" s="662">
        <f>D355+I355+J355</f>
        <v>20</v>
      </c>
      <c r="D355" s="339">
        <f>E355+F355+G355+H355</f>
        <v>20</v>
      </c>
      <c r="E355" s="366">
        <v>20</v>
      </c>
      <c r="F355" s="555"/>
      <c r="G355" s="366"/>
      <c r="H355" s="366"/>
      <c r="I355" s="366"/>
      <c r="J355" s="367"/>
    </row>
    <row r="356" spans="1:10" ht="14.25" customHeight="1" thickBot="1">
      <c r="A356" s="503">
        <v>3</v>
      </c>
      <c r="B356" s="612" t="s">
        <v>423</v>
      </c>
      <c r="C356" s="662"/>
      <c r="D356" s="339"/>
      <c r="E356" s="366"/>
      <c r="F356" s="555"/>
      <c r="G356" s="366"/>
      <c r="H356" s="366"/>
      <c r="I356" s="366"/>
      <c r="J356" s="367"/>
    </row>
    <row r="357" spans="1:10" ht="14.25" customHeight="1" thickBot="1">
      <c r="A357" s="504"/>
      <c r="B357" s="613" t="s">
        <v>424</v>
      </c>
      <c r="C357" s="662">
        <f>D357+I357+J357</f>
        <v>9</v>
      </c>
      <c r="D357" s="339">
        <f>E357+F357+G357+H357</f>
        <v>9</v>
      </c>
      <c r="E357" s="366">
        <v>9</v>
      </c>
      <c r="F357" s="555"/>
      <c r="G357" s="366"/>
      <c r="H357" s="366"/>
      <c r="I357" s="366"/>
      <c r="J357" s="367"/>
    </row>
    <row r="358" spans="1:10" ht="14.25" customHeight="1" thickBot="1">
      <c r="A358" s="141">
        <v>4</v>
      </c>
      <c r="B358" s="45" t="s">
        <v>425</v>
      </c>
      <c r="C358" s="662"/>
      <c r="D358" s="339"/>
      <c r="E358" s="366"/>
      <c r="F358" s="555"/>
      <c r="G358" s="366"/>
      <c r="H358" s="366"/>
      <c r="I358" s="366"/>
      <c r="J358" s="367"/>
    </row>
    <row r="359" spans="1:10" ht="14.25" customHeight="1" thickBot="1">
      <c r="A359" s="503">
        <v>5</v>
      </c>
      <c r="B359" s="612" t="s">
        <v>426</v>
      </c>
      <c r="C359" s="662">
        <f>D359+I359+J359</f>
        <v>38</v>
      </c>
      <c r="D359" s="339">
        <f>E359+F359+G359+H359</f>
        <v>38</v>
      </c>
      <c r="E359" s="366">
        <v>38</v>
      </c>
      <c r="F359" s="555"/>
      <c r="G359" s="366"/>
      <c r="H359" s="366"/>
      <c r="I359" s="366"/>
      <c r="J359" s="367"/>
    </row>
    <row r="360" spans="1:10" ht="14.25" customHeight="1" thickBot="1">
      <c r="A360" s="504"/>
      <c r="B360" s="613" t="s">
        <v>427</v>
      </c>
      <c r="C360" s="648"/>
      <c r="D360" s="324"/>
      <c r="E360" s="366"/>
      <c r="F360" s="555"/>
      <c r="G360" s="366"/>
      <c r="H360" s="366"/>
      <c r="I360" s="366"/>
      <c r="J360" s="367"/>
    </row>
    <row r="361" spans="1:10" ht="14.25" customHeight="1" thickBot="1">
      <c r="A361" s="78"/>
      <c r="B361" s="104" t="s">
        <v>46</v>
      </c>
      <c r="C361" s="426">
        <f aca="true" t="shared" si="53" ref="C361:C366">D361+I361+J361</f>
        <v>80</v>
      </c>
      <c r="D361" s="317">
        <f aca="true" t="shared" si="54" ref="D361:D366">E361+F361+G361+H361</f>
        <v>80</v>
      </c>
      <c r="E361" s="351">
        <f aca="true" t="shared" si="55" ref="E361:J361">E362</f>
        <v>80</v>
      </c>
      <c r="F361" s="411"/>
      <c r="G361" s="283">
        <f t="shared" si="55"/>
        <v>0</v>
      </c>
      <c r="H361" s="283">
        <f t="shared" si="55"/>
        <v>0</v>
      </c>
      <c r="I361" s="283">
        <f t="shared" si="55"/>
        <v>0</v>
      </c>
      <c r="J361" s="283">
        <f t="shared" si="55"/>
        <v>0</v>
      </c>
    </row>
    <row r="362" spans="1:10" ht="14.25" customHeight="1" thickBot="1">
      <c r="A362" s="54">
        <v>1</v>
      </c>
      <c r="B362" s="70" t="s">
        <v>428</v>
      </c>
      <c r="C362" s="653">
        <f t="shared" si="53"/>
        <v>80</v>
      </c>
      <c r="D362" s="268">
        <f t="shared" si="54"/>
        <v>80</v>
      </c>
      <c r="E362" s="359">
        <v>80</v>
      </c>
      <c r="F362" s="400"/>
      <c r="G362" s="241"/>
      <c r="H362" s="241"/>
      <c r="I362" s="241"/>
      <c r="J362" s="242"/>
    </row>
    <row r="363" spans="1:10" ht="14.25" customHeight="1" thickBot="1">
      <c r="A363" s="31"/>
      <c r="B363" s="105" t="s">
        <v>52</v>
      </c>
      <c r="C363" s="429">
        <f>D363+I363+J363</f>
        <v>1209</v>
      </c>
      <c r="D363" s="247">
        <f t="shared" si="54"/>
        <v>1209</v>
      </c>
      <c r="E363" s="231">
        <f aca="true" t="shared" si="56" ref="E363:J363">E364</f>
        <v>1209</v>
      </c>
      <c r="F363" s="577"/>
      <c r="G363" s="216">
        <f t="shared" si="56"/>
        <v>0</v>
      </c>
      <c r="H363" s="216">
        <f t="shared" si="56"/>
        <v>0</v>
      </c>
      <c r="I363" s="216">
        <f t="shared" si="56"/>
        <v>0</v>
      </c>
      <c r="J363" s="216">
        <f t="shared" si="56"/>
        <v>0</v>
      </c>
    </row>
    <row r="364" spans="1:10" ht="14.25" customHeight="1" thickBot="1">
      <c r="A364" s="54" t="s">
        <v>13</v>
      </c>
      <c r="B364" s="32" t="s">
        <v>41</v>
      </c>
      <c r="C364" s="653">
        <f>D364+I364+J364</f>
        <v>1209</v>
      </c>
      <c r="D364" s="268">
        <f t="shared" si="54"/>
        <v>1209</v>
      </c>
      <c r="E364" s="207">
        <f>E365+E387</f>
        <v>1209</v>
      </c>
      <c r="F364" s="576"/>
      <c r="G364" s="206">
        <f>G365</f>
        <v>0</v>
      </c>
      <c r="H364" s="206">
        <f>H365</f>
        <v>0</v>
      </c>
      <c r="I364" s="206">
        <f>I365</f>
        <v>0</v>
      </c>
      <c r="J364" s="206">
        <f>J365</f>
        <v>0</v>
      </c>
    </row>
    <row r="365" spans="1:10" ht="14.25" customHeight="1" thickBot="1">
      <c r="A365" s="51"/>
      <c r="B365" s="103" t="s">
        <v>57</v>
      </c>
      <c r="C365" s="426">
        <f>D365+I365+J365</f>
        <v>1119</v>
      </c>
      <c r="D365" s="317">
        <f t="shared" si="54"/>
        <v>1119</v>
      </c>
      <c r="E365" s="277">
        <f>E366+E370+E372+E374+E376+E384</f>
        <v>1119</v>
      </c>
      <c r="F365" s="385"/>
      <c r="G365" s="224"/>
      <c r="H365" s="224"/>
      <c r="I365" s="224"/>
      <c r="J365" s="225"/>
    </row>
    <row r="366" spans="1:10" ht="14.25" customHeight="1">
      <c r="A366" s="128">
        <v>1</v>
      </c>
      <c r="B366" s="44" t="s">
        <v>395</v>
      </c>
      <c r="C366" s="428">
        <f t="shared" si="53"/>
        <v>524</v>
      </c>
      <c r="D366" s="301">
        <f t="shared" si="54"/>
        <v>524</v>
      </c>
      <c r="E366" s="274">
        <v>524</v>
      </c>
      <c r="F366" s="573">
        <v>0</v>
      </c>
      <c r="G366" s="274"/>
      <c r="H366" s="274"/>
      <c r="I366" s="274"/>
      <c r="J366" s="274"/>
    </row>
    <row r="367" spans="1:10" ht="14.25" customHeight="1">
      <c r="A367" s="128"/>
      <c r="B367" s="44" t="s">
        <v>394</v>
      </c>
      <c r="C367" s="674"/>
      <c r="D367" s="350"/>
      <c r="E367" s="274"/>
      <c r="F367" s="412"/>
      <c r="G367" s="280"/>
      <c r="H367" s="280"/>
      <c r="I367" s="280"/>
      <c r="J367" s="236"/>
    </row>
    <row r="368" spans="1:10" ht="14.25" customHeight="1">
      <c r="A368" s="145">
        <v>2</v>
      </c>
      <c r="B368" s="183" t="s">
        <v>396</v>
      </c>
      <c r="C368" s="675"/>
      <c r="D368" s="440"/>
      <c r="E368" s="240"/>
      <c r="F368" s="399"/>
      <c r="G368" s="229"/>
      <c r="H368" s="229"/>
      <c r="I368" s="229"/>
      <c r="J368" s="229"/>
    </row>
    <row r="369" spans="1:10" ht="14.25" customHeight="1">
      <c r="A369" s="128"/>
      <c r="B369" s="184" t="s">
        <v>397</v>
      </c>
      <c r="C369" s="675"/>
      <c r="D369" s="440"/>
      <c r="E369" s="238"/>
      <c r="F369" s="399"/>
      <c r="G369" s="229"/>
      <c r="H369" s="229"/>
      <c r="I369" s="229"/>
      <c r="J369" s="229"/>
    </row>
    <row r="370" spans="1:10" ht="14.25" customHeight="1">
      <c r="A370" s="131"/>
      <c r="B370" s="98" t="s">
        <v>398</v>
      </c>
      <c r="C370" s="675">
        <f>D370+I370+J370</f>
        <v>200</v>
      </c>
      <c r="D370" s="440">
        <f>E370+F370+G370+H370</f>
        <v>200</v>
      </c>
      <c r="E370" s="238">
        <v>200</v>
      </c>
      <c r="F370" s="399"/>
      <c r="G370" s="229"/>
      <c r="H370" s="229"/>
      <c r="I370" s="229"/>
      <c r="J370" s="230"/>
    </row>
    <row r="371" spans="1:10" ht="14.25" customHeight="1">
      <c r="A371" s="128">
        <v>3</v>
      </c>
      <c r="B371" s="183" t="s">
        <v>399</v>
      </c>
      <c r="C371" s="675"/>
      <c r="D371" s="440"/>
      <c r="E371" s="238"/>
      <c r="F371" s="399"/>
      <c r="G371" s="229"/>
      <c r="H371" s="229"/>
      <c r="I371" s="229"/>
      <c r="J371" s="230"/>
    </row>
    <row r="372" spans="1:10" ht="14.25" customHeight="1">
      <c r="A372" s="128"/>
      <c r="B372" s="184" t="s">
        <v>400</v>
      </c>
      <c r="C372" s="674">
        <f>D372+I372+J372</f>
        <v>100</v>
      </c>
      <c r="D372" s="350">
        <f>E372+F372+G372+H372</f>
        <v>100</v>
      </c>
      <c r="E372" s="275">
        <v>100</v>
      </c>
      <c r="F372" s="412"/>
      <c r="G372" s="280"/>
      <c r="H372" s="280"/>
      <c r="I372" s="280"/>
      <c r="J372" s="236"/>
    </row>
    <row r="373" spans="1:10" ht="14.25" customHeight="1">
      <c r="A373" s="552">
        <v>4</v>
      </c>
      <c r="B373" s="183" t="s">
        <v>401</v>
      </c>
      <c r="C373" s="674"/>
      <c r="D373" s="350"/>
      <c r="E373" s="238"/>
      <c r="F373" s="399"/>
      <c r="G373" s="229"/>
      <c r="H373" s="229"/>
      <c r="I373" s="229"/>
      <c r="J373" s="229"/>
    </row>
    <row r="374" spans="1:10" ht="14.25" customHeight="1">
      <c r="A374" s="553"/>
      <c r="B374" s="184" t="s">
        <v>402</v>
      </c>
      <c r="C374" s="674">
        <f>D374+I374+J374</f>
        <v>250</v>
      </c>
      <c r="D374" s="350">
        <f>E374+F374+G374+H374</f>
        <v>250</v>
      </c>
      <c r="E374" s="238">
        <v>250</v>
      </c>
      <c r="F374" s="399"/>
      <c r="G374" s="229"/>
      <c r="H374" s="229"/>
      <c r="I374" s="229"/>
      <c r="J374" s="229"/>
    </row>
    <row r="375" spans="1:10" ht="14.25" customHeight="1">
      <c r="A375" s="553"/>
      <c r="B375" s="184" t="s">
        <v>403</v>
      </c>
      <c r="C375" s="674"/>
      <c r="D375" s="350"/>
      <c r="E375" s="238"/>
      <c r="F375" s="399"/>
      <c r="G375" s="229"/>
      <c r="H375" s="229"/>
      <c r="I375" s="229"/>
      <c r="J375" s="229"/>
    </row>
    <row r="376" spans="1:10" ht="14.25" customHeight="1">
      <c r="A376" s="552">
        <v>5</v>
      </c>
      <c r="B376" s="183" t="s">
        <v>404</v>
      </c>
      <c r="C376" s="674">
        <f>D376+I376+J376</f>
        <v>20</v>
      </c>
      <c r="D376" s="350">
        <f>E376+F376+G376+H376</f>
        <v>20</v>
      </c>
      <c r="E376" s="238">
        <v>20</v>
      </c>
      <c r="F376" s="399"/>
      <c r="G376" s="229"/>
      <c r="H376" s="229"/>
      <c r="I376" s="229"/>
      <c r="J376" s="229"/>
    </row>
    <row r="377" spans="1:10" ht="14.25" customHeight="1" thickBot="1">
      <c r="A377" s="580"/>
      <c r="B377" s="98" t="s">
        <v>405</v>
      </c>
      <c r="C377" s="676"/>
      <c r="D377" s="440"/>
      <c r="E377" s="238"/>
      <c r="F377" s="399"/>
      <c r="G377" s="229"/>
      <c r="H377" s="229"/>
      <c r="I377" s="229"/>
      <c r="J377" s="229"/>
    </row>
    <row r="378" spans="1:10" ht="14.25" customHeight="1" thickBot="1">
      <c r="A378" s="3"/>
      <c r="B378" s="3"/>
      <c r="C378" s="71" t="s">
        <v>37</v>
      </c>
      <c r="D378" s="639" t="s">
        <v>71</v>
      </c>
      <c r="E378" s="639"/>
      <c r="F378" s="639"/>
      <c r="G378" s="639"/>
      <c r="H378" s="639"/>
      <c r="I378" s="598" t="s">
        <v>32</v>
      </c>
      <c r="J378" s="597" t="s">
        <v>65</v>
      </c>
    </row>
    <row r="379" spans="1:10" ht="14.25" customHeight="1">
      <c r="A379" s="8" t="s">
        <v>36</v>
      </c>
      <c r="B379" s="8"/>
      <c r="C379" s="11" t="s">
        <v>448</v>
      </c>
      <c r="D379" s="157" t="s">
        <v>69</v>
      </c>
      <c r="E379" s="71" t="s">
        <v>49</v>
      </c>
      <c r="F379" s="368"/>
      <c r="G379" s="71" t="s">
        <v>29</v>
      </c>
      <c r="H379" s="166"/>
      <c r="I379" s="91" t="s">
        <v>33</v>
      </c>
      <c r="J379" s="72" t="s">
        <v>66</v>
      </c>
    </row>
    <row r="380" spans="1:10" ht="14.25" customHeight="1">
      <c r="A380" s="10" t="s">
        <v>0</v>
      </c>
      <c r="B380" s="10" t="s">
        <v>4</v>
      </c>
      <c r="C380" s="72" t="s">
        <v>459</v>
      </c>
      <c r="D380" s="158" t="s">
        <v>49</v>
      </c>
      <c r="E380" s="72" t="s">
        <v>1</v>
      </c>
      <c r="F380" s="190" t="s">
        <v>3</v>
      </c>
      <c r="G380" s="72" t="s">
        <v>30</v>
      </c>
      <c r="H380" s="91" t="s">
        <v>31</v>
      </c>
      <c r="I380" s="91" t="s">
        <v>76</v>
      </c>
      <c r="J380" s="72"/>
    </row>
    <row r="381" spans="1:10" ht="14.25" customHeight="1" thickBot="1">
      <c r="A381" s="10"/>
      <c r="B381" s="19"/>
      <c r="C381" s="73">
        <v>2016</v>
      </c>
      <c r="D381" s="159"/>
      <c r="E381" s="73" t="s">
        <v>2</v>
      </c>
      <c r="F381" s="369"/>
      <c r="G381" s="73" t="s">
        <v>149</v>
      </c>
      <c r="H381" s="167" t="s">
        <v>68</v>
      </c>
      <c r="I381" s="167" t="s">
        <v>77</v>
      </c>
      <c r="J381" s="73"/>
    </row>
    <row r="382" spans="1:10" ht="14.25" customHeight="1" thickBot="1">
      <c r="A382" s="13"/>
      <c r="B382" s="41"/>
      <c r="C382" s="16" t="s">
        <v>110</v>
      </c>
      <c r="D382" s="424" t="s">
        <v>70</v>
      </c>
      <c r="E382" s="14">
        <v>3</v>
      </c>
      <c r="F382" s="14">
        <v>4</v>
      </c>
      <c r="G382" s="14">
        <v>5</v>
      </c>
      <c r="H382" s="15">
        <v>6</v>
      </c>
      <c r="I382" s="16">
        <v>7</v>
      </c>
      <c r="J382" s="16">
        <v>8</v>
      </c>
    </row>
    <row r="383" spans="1:10" s="108" customFormat="1" ht="12.75">
      <c r="A383" s="552">
        <v>6</v>
      </c>
      <c r="B383" s="183" t="s">
        <v>406</v>
      </c>
      <c r="C383" s="675"/>
      <c r="D383" s="440"/>
      <c r="E383" s="238"/>
      <c r="F383" s="399"/>
      <c r="G383" s="229"/>
      <c r="H383" s="229"/>
      <c r="I383" s="229"/>
      <c r="J383" s="229"/>
    </row>
    <row r="384" spans="1:10" s="108" customFormat="1" ht="12.75">
      <c r="A384" s="553"/>
      <c r="B384" s="184" t="s">
        <v>407</v>
      </c>
      <c r="C384" s="675">
        <f>D384+I384+J384</f>
        <v>25</v>
      </c>
      <c r="D384" s="440">
        <f>E384+F384+G384+H384</f>
        <v>25</v>
      </c>
      <c r="E384" s="238">
        <v>25</v>
      </c>
      <c r="F384" s="399"/>
      <c r="G384" s="229"/>
      <c r="H384" s="229"/>
      <c r="I384" s="229"/>
      <c r="J384" s="229"/>
    </row>
    <row r="385" spans="1:10" s="60" customFormat="1" ht="12.75">
      <c r="A385" s="553"/>
      <c r="B385" s="184" t="s">
        <v>408</v>
      </c>
      <c r="C385" s="675"/>
      <c r="D385" s="440"/>
      <c r="E385" s="238"/>
      <c r="F385" s="399"/>
      <c r="G385" s="229"/>
      <c r="H385" s="229"/>
      <c r="I385" s="229"/>
      <c r="J385" s="229"/>
    </row>
    <row r="386" spans="1:10" s="60" customFormat="1" ht="13.5" thickBot="1">
      <c r="A386" s="553"/>
      <c r="B386" s="184" t="s">
        <v>409</v>
      </c>
      <c r="C386" s="674"/>
      <c r="D386" s="350"/>
      <c r="E386" s="275"/>
      <c r="F386" s="412"/>
      <c r="G386" s="280"/>
      <c r="H386" s="280"/>
      <c r="I386" s="280"/>
      <c r="J386" s="280"/>
    </row>
    <row r="387" spans="1:10" ht="13.5" thickBot="1">
      <c r="A387" s="78"/>
      <c r="B387" s="104" t="s">
        <v>46</v>
      </c>
      <c r="C387" s="677">
        <f>D387+I387+J387</f>
        <v>90</v>
      </c>
      <c r="D387" s="442">
        <f>E387+F387+G387+H387</f>
        <v>90</v>
      </c>
      <c r="E387" s="351">
        <f>E388+E389+E390+E397+E398+E399</f>
        <v>90</v>
      </c>
      <c r="F387" s="411"/>
      <c r="G387" s="283">
        <f>G388+G389</f>
        <v>0</v>
      </c>
      <c r="H387" s="283">
        <f>H388+H389</f>
        <v>0</v>
      </c>
      <c r="I387" s="283">
        <f>I388+I389</f>
        <v>0</v>
      </c>
      <c r="J387" s="284">
        <f>J388+J389</f>
        <v>0</v>
      </c>
    </row>
    <row r="388" spans="1:10" ht="12.75">
      <c r="A388" s="131">
        <v>1</v>
      </c>
      <c r="B388" s="98" t="s">
        <v>123</v>
      </c>
      <c r="C388" s="678">
        <f>D388+I388+J388</f>
        <v>10</v>
      </c>
      <c r="D388" s="360">
        <f>E388+F388+G388+H388</f>
        <v>10</v>
      </c>
      <c r="E388" s="233">
        <v>10</v>
      </c>
      <c r="F388" s="398"/>
      <c r="G388" s="227"/>
      <c r="H388" s="227"/>
      <c r="I388" s="227"/>
      <c r="J388" s="228"/>
    </row>
    <row r="389" spans="1:10" ht="13.5" thickBot="1">
      <c r="A389" s="145">
        <v>2</v>
      </c>
      <c r="B389" s="183" t="s">
        <v>410</v>
      </c>
      <c r="C389" s="674">
        <f>D389+I389+J389</f>
        <v>10</v>
      </c>
      <c r="D389" s="350">
        <f>E389+F389+G389+H389</f>
        <v>10</v>
      </c>
      <c r="E389" s="275">
        <v>10</v>
      </c>
      <c r="F389" s="412"/>
      <c r="G389" s="280"/>
      <c r="H389" s="280"/>
      <c r="I389" s="280"/>
      <c r="J389" s="236"/>
    </row>
    <row r="390" spans="1:10" ht="13.5" thickBot="1">
      <c r="A390" s="509">
        <v>3</v>
      </c>
      <c r="B390" s="554" t="s">
        <v>411</v>
      </c>
      <c r="C390" s="677">
        <f>D390+I390+J390</f>
        <v>43</v>
      </c>
      <c r="D390" s="442">
        <f>E390+F390+G390+H390</f>
        <v>43</v>
      </c>
      <c r="E390" s="351">
        <f>E391+E392+E393+E394+E395+E396</f>
        <v>43</v>
      </c>
      <c r="F390" s="411"/>
      <c r="G390" s="283">
        <f>G391+G392+G393+G394+G395+G396</f>
        <v>0</v>
      </c>
      <c r="H390" s="283">
        <f>H391+H392+H393+H394+H395+H396</f>
        <v>0</v>
      </c>
      <c r="I390" s="283">
        <f>I391+I392+I393+I394+I395+I396</f>
        <v>0</v>
      </c>
      <c r="J390" s="284">
        <f>J391+J392+J393+J394+J395+J396</f>
        <v>0</v>
      </c>
    </row>
    <row r="391" spans="1:10" ht="12.75">
      <c r="A391" s="509"/>
      <c r="B391" s="554" t="s">
        <v>412</v>
      </c>
      <c r="C391" s="678">
        <f aca="true" t="shared" si="57" ref="C391:C399">D391+I391+J391</f>
        <v>12</v>
      </c>
      <c r="D391" s="360">
        <f aca="true" t="shared" si="58" ref="D391:D399">E391+F391+G391+H391</f>
        <v>12</v>
      </c>
      <c r="E391" s="233">
        <v>12</v>
      </c>
      <c r="F391" s="398"/>
      <c r="G391" s="227"/>
      <c r="H391" s="227"/>
      <c r="I391" s="227"/>
      <c r="J391" s="227"/>
    </row>
    <row r="392" spans="1:10" ht="12.75">
      <c r="A392" s="509"/>
      <c r="B392" s="554" t="s">
        <v>413</v>
      </c>
      <c r="C392" s="675">
        <f t="shared" si="57"/>
        <v>11</v>
      </c>
      <c r="D392" s="440">
        <f t="shared" si="58"/>
        <v>11</v>
      </c>
      <c r="E392" s="238">
        <v>11</v>
      </c>
      <c r="F392" s="399"/>
      <c r="G392" s="229"/>
      <c r="H392" s="229"/>
      <c r="I392" s="229"/>
      <c r="J392" s="229"/>
    </row>
    <row r="393" spans="1:10" ht="12.75">
      <c r="A393" s="509"/>
      <c r="B393" s="554" t="s">
        <v>414</v>
      </c>
      <c r="C393" s="675">
        <f t="shared" si="57"/>
        <v>4</v>
      </c>
      <c r="D393" s="440">
        <f t="shared" si="58"/>
        <v>4</v>
      </c>
      <c r="E393" s="238">
        <v>4</v>
      </c>
      <c r="F393" s="399"/>
      <c r="G393" s="229"/>
      <c r="H393" s="229"/>
      <c r="I393" s="229"/>
      <c r="J393" s="229"/>
    </row>
    <row r="394" spans="1:10" ht="12.75">
      <c r="A394" s="509"/>
      <c r="B394" s="554" t="s">
        <v>415</v>
      </c>
      <c r="C394" s="675">
        <f t="shared" si="57"/>
        <v>5</v>
      </c>
      <c r="D394" s="440">
        <f t="shared" si="58"/>
        <v>5</v>
      </c>
      <c r="E394" s="238">
        <v>5</v>
      </c>
      <c r="F394" s="399"/>
      <c r="G394" s="229"/>
      <c r="H394" s="229"/>
      <c r="I394" s="229"/>
      <c r="J394" s="229"/>
    </row>
    <row r="395" spans="1:10" ht="12.75">
      <c r="A395" s="509"/>
      <c r="B395" s="554" t="s">
        <v>416</v>
      </c>
      <c r="C395" s="675">
        <f t="shared" si="57"/>
        <v>5</v>
      </c>
      <c r="D395" s="440">
        <f t="shared" si="58"/>
        <v>5</v>
      </c>
      <c r="E395" s="238">
        <v>5</v>
      </c>
      <c r="F395" s="399"/>
      <c r="G395" s="229"/>
      <c r="H395" s="229"/>
      <c r="I395" s="229"/>
      <c r="J395" s="229"/>
    </row>
    <row r="396" spans="1:10" ht="12.75">
      <c r="A396" s="509"/>
      <c r="B396" s="554" t="s">
        <v>417</v>
      </c>
      <c r="C396" s="675">
        <f t="shared" si="57"/>
        <v>6</v>
      </c>
      <c r="D396" s="440">
        <f t="shared" si="58"/>
        <v>6</v>
      </c>
      <c r="E396" s="238">
        <v>6</v>
      </c>
      <c r="F396" s="399"/>
      <c r="G396" s="229"/>
      <c r="H396" s="229"/>
      <c r="I396" s="229"/>
      <c r="J396" s="229"/>
    </row>
    <row r="397" spans="1:10" ht="12.75">
      <c r="A397" s="509">
        <v>4</v>
      </c>
      <c r="B397" s="554" t="s">
        <v>418</v>
      </c>
      <c r="C397" s="675">
        <f t="shared" si="57"/>
        <v>14</v>
      </c>
      <c r="D397" s="440">
        <f t="shared" si="58"/>
        <v>14</v>
      </c>
      <c r="E397" s="238">
        <v>14</v>
      </c>
      <c r="F397" s="399"/>
      <c r="G397" s="229"/>
      <c r="H397" s="229"/>
      <c r="I397" s="229"/>
      <c r="J397" s="229"/>
    </row>
    <row r="398" spans="1:10" ht="12.75">
      <c r="A398" s="509">
        <v>5</v>
      </c>
      <c r="B398" s="554" t="s">
        <v>419</v>
      </c>
      <c r="C398" s="675">
        <f t="shared" si="57"/>
        <v>3</v>
      </c>
      <c r="D398" s="440">
        <f t="shared" si="58"/>
        <v>3</v>
      </c>
      <c r="E398" s="238">
        <v>3</v>
      </c>
      <c r="F398" s="399"/>
      <c r="G398" s="229"/>
      <c r="H398" s="229"/>
      <c r="I398" s="229"/>
      <c r="J398" s="229"/>
    </row>
    <row r="399" spans="1:10" ht="13.5" thickBot="1">
      <c r="A399" s="494">
        <v>6</v>
      </c>
      <c r="B399" s="183" t="s">
        <v>420</v>
      </c>
      <c r="C399" s="674">
        <f t="shared" si="57"/>
        <v>10</v>
      </c>
      <c r="D399" s="350">
        <f t="shared" si="58"/>
        <v>10</v>
      </c>
      <c r="E399" s="275">
        <v>10</v>
      </c>
      <c r="F399" s="412"/>
      <c r="G399" s="280"/>
      <c r="H399" s="280"/>
      <c r="I399" s="280"/>
      <c r="J399" s="280"/>
    </row>
    <row r="400" spans="1:10" ht="13.5" thickBot="1">
      <c r="A400" s="541"/>
      <c r="B400" s="542" t="s">
        <v>383</v>
      </c>
      <c r="C400" s="679">
        <f>D400+I400+J400</f>
        <v>81</v>
      </c>
      <c r="D400" s="352">
        <f>E400+F400+G400+H400</f>
        <v>81</v>
      </c>
      <c r="E400" s="353">
        <f aca="true" t="shared" si="59" ref="E400:J401">E401</f>
        <v>81</v>
      </c>
      <c r="F400" s="413"/>
      <c r="G400" s="285">
        <f t="shared" si="59"/>
        <v>0</v>
      </c>
      <c r="H400" s="285">
        <f t="shared" si="59"/>
        <v>0</v>
      </c>
      <c r="I400" s="285">
        <f t="shared" si="59"/>
        <v>0</v>
      </c>
      <c r="J400" s="286">
        <f t="shared" si="59"/>
        <v>0</v>
      </c>
    </row>
    <row r="401" spans="1:10" ht="13.5" thickBot="1">
      <c r="A401" s="54" t="s">
        <v>13</v>
      </c>
      <c r="B401" s="32" t="s">
        <v>41</v>
      </c>
      <c r="C401" s="448">
        <f>D401+I401+J401</f>
        <v>81</v>
      </c>
      <c r="D401" s="312">
        <f>E401+F401+G401+H401</f>
        <v>81</v>
      </c>
      <c r="E401" s="269">
        <f t="shared" si="59"/>
        <v>81</v>
      </c>
      <c r="F401" s="384"/>
      <c r="G401" s="222">
        <f t="shared" si="59"/>
        <v>0</v>
      </c>
      <c r="H401" s="222">
        <f t="shared" si="59"/>
        <v>0</v>
      </c>
      <c r="I401" s="222">
        <f t="shared" si="59"/>
        <v>0</v>
      </c>
      <c r="J401" s="223">
        <f t="shared" si="59"/>
        <v>0</v>
      </c>
    </row>
    <row r="402" spans="1:10" ht="12.75">
      <c r="A402" s="556"/>
      <c r="B402" s="126" t="s">
        <v>46</v>
      </c>
      <c r="C402" s="651">
        <f aca="true" t="shared" si="60" ref="C402:J402">C403</f>
        <v>81</v>
      </c>
      <c r="D402" s="343">
        <f t="shared" si="60"/>
        <v>81</v>
      </c>
      <c r="E402" s="342">
        <f t="shared" si="60"/>
        <v>81</v>
      </c>
      <c r="F402" s="409"/>
      <c r="G402" s="281">
        <f t="shared" si="60"/>
        <v>0</v>
      </c>
      <c r="H402" s="281">
        <f t="shared" si="60"/>
        <v>0</v>
      </c>
      <c r="I402" s="281">
        <f t="shared" si="60"/>
        <v>0</v>
      </c>
      <c r="J402" s="282">
        <f t="shared" si="60"/>
        <v>0</v>
      </c>
    </row>
    <row r="403" spans="1:10" ht="13.5" thickBot="1">
      <c r="A403" s="509">
        <v>1</v>
      </c>
      <c r="B403" s="554" t="s">
        <v>129</v>
      </c>
      <c r="C403" s="447">
        <f aca="true" t="shared" si="61" ref="C403:C416">D403+I403+J403</f>
        <v>81</v>
      </c>
      <c r="D403" s="302">
        <f aca="true" t="shared" si="62" ref="D403:D416">E403+F403+G403+H403</f>
        <v>81</v>
      </c>
      <c r="E403" s="238">
        <v>81</v>
      </c>
      <c r="F403" s="399"/>
      <c r="G403" s="229"/>
      <c r="H403" s="229"/>
      <c r="I403" s="229"/>
      <c r="J403" s="229"/>
    </row>
    <row r="404" spans="1:10" ht="13.5" thickBot="1">
      <c r="A404" s="543"/>
      <c r="B404" s="80" t="s">
        <v>24</v>
      </c>
      <c r="C404" s="679">
        <f t="shared" si="61"/>
        <v>385</v>
      </c>
      <c r="D404" s="352">
        <f t="shared" si="62"/>
        <v>385</v>
      </c>
      <c r="E404" s="353">
        <f aca="true" t="shared" si="63" ref="E404:J405">E405</f>
        <v>385</v>
      </c>
      <c r="F404" s="413"/>
      <c r="G404" s="285">
        <f t="shared" si="63"/>
        <v>0</v>
      </c>
      <c r="H404" s="285">
        <f t="shared" si="63"/>
        <v>0</v>
      </c>
      <c r="I404" s="285">
        <f t="shared" si="63"/>
        <v>0</v>
      </c>
      <c r="J404" s="286">
        <f t="shared" si="63"/>
        <v>0</v>
      </c>
    </row>
    <row r="405" spans="1:10" ht="13.5" thickBot="1">
      <c r="A405" s="54" t="s">
        <v>13</v>
      </c>
      <c r="B405" s="32" t="s">
        <v>53</v>
      </c>
      <c r="C405" s="448">
        <f t="shared" si="61"/>
        <v>385</v>
      </c>
      <c r="D405" s="312">
        <f t="shared" si="62"/>
        <v>385</v>
      </c>
      <c r="E405" s="269">
        <f t="shared" si="63"/>
        <v>385</v>
      </c>
      <c r="F405" s="384"/>
      <c r="G405" s="222">
        <f t="shared" si="63"/>
        <v>0</v>
      </c>
      <c r="H405" s="222">
        <f t="shared" si="63"/>
        <v>0</v>
      </c>
      <c r="I405" s="222">
        <f t="shared" si="63"/>
        <v>0</v>
      </c>
      <c r="J405" s="223">
        <f t="shared" si="63"/>
        <v>0</v>
      </c>
    </row>
    <row r="406" spans="1:10" ht="13.5" thickBot="1">
      <c r="A406" s="118"/>
      <c r="B406" s="103" t="s">
        <v>57</v>
      </c>
      <c r="C406" s="430">
        <f t="shared" si="61"/>
        <v>385</v>
      </c>
      <c r="D406" s="248">
        <f t="shared" si="62"/>
        <v>385</v>
      </c>
      <c r="E406" s="232">
        <f aca="true" t="shared" si="64" ref="E406:J406">E407+E408</f>
        <v>385</v>
      </c>
      <c r="F406" s="383"/>
      <c r="G406" s="219">
        <f t="shared" si="64"/>
        <v>0</v>
      </c>
      <c r="H406" s="219">
        <f t="shared" si="64"/>
        <v>0</v>
      </c>
      <c r="I406" s="219">
        <f t="shared" si="64"/>
        <v>0</v>
      </c>
      <c r="J406" s="220">
        <f t="shared" si="64"/>
        <v>0</v>
      </c>
    </row>
    <row r="407" spans="1:10" ht="13.5" thickBot="1">
      <c r="A407" s="128">
        <v>1</v>
      </c>
      <c r="B407" s="590" t="s">
        <v>387</v>
      </c>
      <c r="C407" s="448">
        <f t="shared" si="61"/>
        <v>120</v>
      </c>
      <c r="D407" s="312">
        <f t="shared" si="62"/>
        <v>120</v>
      </c>
      <c r="E407" s="269">
        <v>120</v>
      </c>
      <c r="F407" s="384"/>
      <c r="G407" s="222"/>
      <c r="H407" s="222"/>
      <c r="I407" s="222"/>
      <c r="J407" s="242"/>
    </row>
    <row r="408" spans="1:10" ht="13.5" thickBot="1">
      <c r="A408" s="118"/>
      <c r="B408" s="102" t="s">
        <v>46</v>
      </c>
      <c r="C408" s="430">
        <f t="shared" si="61"/>
        <v>265</v>
      </c>
      <c r="D408" s="248">
        <f t="shared" si="62"/>
        <v>265</v>
      </c>
      <c r="E408" s="232">
        <f>E409+E410+E411+E412+E413+E414</f>
        <v>265</v>
      </c>
      <c r="F408" s="550"/>
      <c r="G408" s="232"/>
      <c r="H408" s="232"/>
      <c r="I408" s="232"/>
      <c r="J408" s="551"/>
    </row>
    <row r="409" spans="1:10" ht="13.5" thickBot="1">
      <c r="A409" s="591">
        <v>1</v>
      </c>
      <c r="B409" s="592" t="s">
        <v>392</v>
      </c>
      <c r="C409" s="431">
        <f t="shared" si="61"/>
        <v>150</v>
      </c>
      <c r="D409" s="325">
        <f t="shared" si="62"/>
        <v>150</v>
      </c>
      <c r="E409" s="244">
        <v>150</v>
      </c>
      <c r="F409" s="549"/>
      <c r="G409" s="244"/>
      <c r="H409" s="244"/>
      <c r="I409" s="244"/>
      <c r="J409" s="233"/>
    </row>
    <row r="410" spans="1:10" ht="13.5" thickBot="1">
      <c r="A410" s="544">
        <v>2</v>
      </c>
      <c r="B410" s="545" t="s">
        <v>388</v>
      </c>
      <c r="C410" s="447">
        <f t="shared" si="61"/>
        <v>75</v>
      </c>
      <c r="D410" s="250">
        <f t="shared" si="62"/>
        <v>75</v>
      </c>
      <c r="E410" s="239">
        <v>75</v>
      </c>
      <c r="F410" s="389"/>
      <c r="G410" s="239"/>
      <c r="H410" s="239"/>
      <c r="I410" s="239"/>
      <c r="J410" s="238"/>
    </row>
    <row r="411" spans="1:10" ht="13.5" thickBot="1">
      <c r="A411" s="544">
        <v>3</v>
      </c>
      <c r="B411" s="545" t="s">
        <v>389</v>
      </c>
      <c r="C411" s="447">
        <f t="shared" si="61"/>
        <v>25</v>
      </c>
      <c r="D411" s="250">
        <f t="shared" si="62"/>
        <v>25</v>
      </c>
      <c r="E411" s="239">
        <v>25</v>
      </c>
      <c r="F411" s="389"/>
      <c r="G411" s="239"/>
      <c r="H411" s="239"/>
      <c r="I411" s="239"/>
      <c r="J411" s="238"/>
    </row>
    <row r="412" spans="1:10" ht="13.5" thickBot="1">
      <c r="A412" s="544">
        <v>4</v>
      </c>
      <c r="B412" s="545" t="s">
        <v>390</v>
      </c>
      <c r="C412" s="447">
        <f t="shared" si="61"/>
        <v>9</v>
      </c>
      <c r="D412" s="250">
        <f t="shared" si="62"/>
        <v>9</v>
      </c>
      <c r="E412" s="239">
        <v>9</v>
      </c>
      <c r="F412" s="389"/>
      <c r="G412" s="239"/>
      <c r="H412" s="239"/>
      <c r="I412" s="239"/>
      <c r="J412" s="238"/>
    </row>
    <row r="413" spans="1:10" ht="13.5" thickBot="1">
      <c r="A413" s="544">
        <v>5</v>
      </c>
      <c r="B413" s="545" t="s">
        <v>391</v>
      </c>
      <c r="C413" s="447">
        <f t="shared" si="61"/>
        <v>3</v>
      </c>
      <c r="D413" s="250">
        <f t="shared" si="62"/>
        <v>3</v>
      </c>
      <c r="E413" s="239">
        <v>3</v>
      </c>
      <c r="F413" s="389"/>
      <c r="G413" s="239"/>
      <c r="H413" s="239"/>
      <c r="I413" s="239"/>
      <c r="J413" s="238"/>
    </row>
    <row r="414" spans="1:10" ht="13.5" thickBot="1">
      <c r="A414" s="547">
        <v>6</v>
      </c>
      <c r="B414" s="548" t="s">
        <v>393</v>
      </c>
      <c r="C414" s="661">
        <f t="shared" si="61"/>
        <v>3</v>
      </c>
      <c r="D414" s="252">
        <f t="shared" si="62"/>
        <v>3</v>
      </c>
      <c r="E414" s="235">
        <v>3</v>
      </c>
      <c r="F414" s="546"/>
      <c r="G414" s="235"/>
      <c r="H414" s="235"/>
      <c r="I414" s="235"/>
      <c r="J414" s="275"/>
    </row>
    <row r="415" spans="1:10" ht="13.5" thickBot="1">
      <c r="A415" s="543"/>
      <c r="B415" s="80" t="s">
        <v>384</v>
      </c>
      <c r="C415" s="430">
        <f t="shared" si="61"/>
        <v>50</v>
      </c>
      <c r="D415" s="248">
        <f t="shared" si="62"/>
        <v>50</v>
      </c>
      <c r="E415" s="232">
        <f>E416</f>
        <v>50</v>
      </c>
      <c r="F415" s="550"/>
      <c r="G415" s="232"/>
      <c r="H415" s="232"/>
      <c r="I415" s="232"/>
      <c r="J415" s="551"/>
    </row>
    <row r="416" spans="1:10" ht="13.5" thickBot="1">
      <c r="A416" s="111" t="s">
        <v>13</v>
      </c>
      <c r="B416" s="34" t="s">
        <v>40</v>
      </c>
      <c r="C416" s="431">
        <f t="shared" si="61"/>
        <v>50</v>
      </c>
      <c r="D416" s="325">
        <f t="shared" si="62"/>
        <v>50</v>
      </c>
      <c r="E416" s="244">
        <f>E417+E419</f>
        <v>50</v>
      </c>
      <c r="F416" s="549"/>
      <c r="G416" s="244"/>
      <c r="H416" s="244"/>
      <c r="I416" s="244"/>
      <c r="J416" s="233"/>
    </row>
    <row r="417" spans="1:10" ht="13.5" thickBot="1">
      <c r="A417" s="78"/>
      <c r="B417" s="103" t="s">
        <v>57</v>
      </c>
      <c r="C417" s="447">
        <f>C418</f>
        <v>40</v>
      </c>
      <c r="D417" s="250">
        <f>D418</f>
        <v>40</v>
      </c>
      <c r="E417" s="239">
        <f>E418</f>
        <v>40</v>
      </c>
      <c r="F417" s="389"/>
      <c r="G417" s="239"/>
      <c r="H417" s="239"/>
      <c r="I417" s="239"/>
      <c r="J417" s="238"/>
    </row>
    <row r="418" spans="1:10" ht="13.5" thickBot="1">
      <c r="A418" s="509">
        <v>1</v>
      </c>
      <c r="B418" s="434" t="s">
        <v>385</v>
      </c>
      <c r="C418" s="447">
        <f>D418+I418+J418</f>
        <v>40</v>
      </c>
      <c r="D418" s="250">
        <f>E418+F418+G418+H418</f>
        <v>40</v>
      </c>
      <c r="E418" s="239">
        <v>40</v>
      </c>
      <c r="F418" s="389"/>
      <c r="G418" s="239"/>
      <c r="H418" s="239"/>
      <c r="I418" s="239"/>
      <c r="J418" s="238"/>
    </row>
    <row r="419" spans="1:10" ht="12.75">
      <c r="A419" s="470"/>
      <c r="B419" s="126" t="s">
        <v>46</v>
      </c>
      <c r="C419" s="661">
        <f>C420</f>
        <v>10</v>
      </c>
      <c r="D419" s="252">
        <f>D420</f>
        <v>10</v>
      </c>
      <c r="E419" s="235">
        <f>E420</f>
        <v>10</v>
      </c>
      <c r="F419" s="546"/>
      <c r="G419" s="235"/>
      <c r="H419" s="235"/>
      <c r="I419" s="235"/>
      <c r="J419" s="275"/>
    </row>
    <row r="420" spans="1:10" ht="13.5" thickBot="1">
      <c r="A420" s="509">
        <v>1</v>
      </c>
      <c r="B420" s="434" t="s">
        <v>386</v>
      </c>
      <c r="C420" s="660">
        <f>D420+I420+J420</f>
        <v>10</v>
      </c>
      <c r="D420" s="250">
        <f>E420+F420+G420+H420</f>
        <v>10</v>
      </c>
      <c r="E420" s="239">
        <v>10</v>
      </c>
      <c r="F420" s="389"/>
      <c r="G420" s="239"/>
      <c r="H420" s="239"/>
      <c r="I420" s="239"/>
      <c r="J420" s="238"/>
    </row>
    <row r="421" spans="1:10" ht="14.25" customHeight="1" thickBot="1">
      <c r="A421" s="3"/>
      <c r="B421" s="3"/>
      <c r="C421" s="71" t="s">
        <v>37</v>
      </c>
      <c r="D421" s="639" t="s">
        <v>71</v>
      </c>
      <c r="E421" s="639"/>
      <c r="F421" s="639"/>
      <c r="G421" s="639"/>
      <c r="H421" s="639"/>
      <c r="I421" s="598" t="s">
        <v>32</v>
      </c>
      <c r="J421" s="597" t="s">
        <v>65</v>
      </c>
    </row>
    <row r="422" spans="1:10" ht="12.75">
      <c r="A422" s="8" t="s">
        <v>36</v>
      </c>
      <c r="B422" s="8"/>
      <c r="C422" s="11" t="s">
        <v>448</v>
      </c>
      <c r="D422" s="157" t="s">
        <v>69</v>
      </c>
      <c r="E422" s="71" t="s">
        <v>49</v>
      </c>
      <c r="F422" s="368"/>
      <c r="G422" s="71" t="s">
        <v>29</v>
      </c>
      <c r="H422" s="166"/>
      <c r="I422" s="91" t="s">
        <v>33</v>
      </c>
      <c r="J422" s="72" t="s">
        <v>66</v>
      </c>
    </row>
    <row r="423" spans="1:10" ht="12.75">
      <c r="A423" s="10" t="s">
        <v>0</v>
      </c>
      <c r="B423" s="10" t="s">
        <v>4</v>
      </c>
      <c r="C423" s="72" t="s">
        <v>459</v>
      </c>
      <c r="D423" s="158" t="s">
        <v>49</v>
      </c>
      <c r="E423" s="72" t="s">
        <v>1</v>
      </c>
      <c r="F423" s="190" t="s">
        <v>3</v>
      </c>
      <c r="G423" s="72" t="s">
        <v>30</v>
      </c>
      <c r="H423" s="91" t="s">
        <v>31</v>
      </c>
      <c r="I423" s="91" t="s">
        <v>76</v>
      </c>
      <c r="J423" s="72"/>
    </row>
    <row r="424" spans="1:10" ht="13.5" thickBot="1">
      <c r="A424" s="10"/>
      <c r="B424" s="19"/>
      <c r="C424" s="73">
        <v>2016</v>
      </c>
      <c r="D424" s="159"/>
      <c r="E424" s="73" t="s">
        <v>2</v>
      </c>
      <c r="F424" s="369"/>
      <c r="G424" s="73" t="s">
        <v>149</v>
      </c>
      <c r="H424" s="167" t="s">
        <v>68</v>
      </c>
      <c r="I424" s="167" t="s">
        <v>77</v>
      </c>
      <c r="J424" s="73"/>
    </row>
    <row r="425" spans="1:10" ht="13.5" thickBot="1">
      <c r="A425" s="13"/>
      <c r="B425" s="41"/>
      <c r="C425" s="16" t="s">
        <v>110</v>
      </c>
      <c r="D425" s="424" t="s">
        <v>70</v>
      </c>
      <c r="E425" s="14">
        <v>3</v>
      </c>
      <c r="F425" s="14">
        <v>4</v>
      </c>
      <c r="G425" s="14">
        <v>5</v>
      </c>
      <c r="H425" s="15">
        <v>6</v>
      </c>
      <c r="I425" s="16">
        <v>7</v>
      </c>
      <c r="J425" s="16">
        <v>8</v>
      </c>
    </row>
    <row r="426" spans="1:10" ht="13.5" thickBot="1">
      <c r="A426" s="36" t="s">
        <v>127</v>
      </c>
      <c r="B426" s="57" t="s">
        <v>87</v>
      </c>
      <c r="C426" s="449">
        <f>D426+I426+J426</f>
        <v>1000</v>
      </c>
      <c r="D426" s="300">
        <f>E426+F426+G426+H426</f>
        <v>1000</v>
      </c>
      <c r="E426" s="263">
        <f aca="true" t="shared" si="65" ref="E426:J426">E427+E428+E429</f>
        <v>1000</v>
      </c>
      <c r="F426" s="402"/>
      <c r="G426" s="260">
        <f t="shared" si="65"/>
        <v>0</v>
      </c>
      <c r="H426" s="260">
        <f t="shared" si="65"/>
        <v>0</v>
      </c>
      <c r="I426" s="260">
        <f t="shared" si="65"/>
        <v>0</v>
      </c>
      <c r="J426" s="261">
        <f t="shared" si="65"/>
        <v>0</v>
      </c>
    </row>
    <row r="427" spans="1:10" ht="12.75">
      <c r="A427" s="10" t="s">
        <v>9</v>
      </c>
      <c r="B427" s="10" t="s">
        <v>25</v>
      </c>
      <c r="C427" s="680">
        <f>D427+I427+J427</f>
        <v>0</v>
      </c>
      <c r="D427" s="483">
        <f>E427+F427+G427+H427</f>
        <v>0</v>
      </c>
      <c r="E427" s="165">
        <f aca="true" t="shared" si="66" ref="E427:J427">E448</f>
        <v>0</v>
      </c>
      <c r="F427" s="376"/>
      <c r="G427" s="165">
        <f t="shared" si="66"/>
        <v>0</v>
      </c>
      <c r="H427" s="165">
        <f t="shared" si="66"/>
        <v>0</v>
      </c>
      <c r="I427" s="165">
        <f t="shared" si="66"/>
        <v>0</v>
      </c>
      <c r="J427" s="214">
        <f t="shared" si="66"/>
        <v>0</v>
      </c>
    </row>
    <row r="428" spans="1:10" ht="12.75">
      <c r="A428" s="10" t="s">
        <v>11</v>
      </c>
      <c r="B428" s="10" t="s">
        <v>12</v>
      </c>
      <c r="C428" s="427"/>
      <c r="D428" s="302"/>
      <c r="E428" s="238"/>
      <c r="F428" s="399"/>
      <c r="G428" s="229"/>
      <c r="H428" s="229"/>
      <c r="I428" s="238"/>
      <c r="J428" s="271"/>
    </row>
    <row r="429" spans="1:10" ht="13.5" thickBot="1">
      <c r="A429" s="10" t="s">
        <v>13</v>
      </c>
      <c r="B429" s="10" t="s">
        <v>60</v>
      </c>
      <c r="C429" s="425">
        <f>D429+I429+J429</f>
        <v>1000</v>
      </c>
      <c r="D429" s="315">
        <f>E429+F429+G429+H429</f>
        <v>1000</v>
      </c>
      <c r="E429" s="197">
        <f>E433+E450</f>
        <v>1000</v>
      </c>
      <c r="F429" s="373"/>
      <c r="G429" s="196">
        <f>G433+G450+G479</f>
        <v>0</v>
      </c>
      <c r="H429" s="196">
        <f>H433+H450+H479</f>
        <v>0</v>
      </c>
      <c r="I429" s="196">
        <f>I433+I450+I479</f>
        <v>0</v>
      </c>
      <c r="J429" s="196">
        <f>J433+J450+J479</f>
        <v>0</v>
      </c>
    </row>
    <row r="430" spans="1:10" ht="13.5" thickBot="1">
      <c r="A430" s="31"/>
      <c r="B430" s="119" t="s">
        <v>26</v>
      </c>
      <c r="C430" s="681">
        <f>D430+I430+J430</f>
        <v>411</v>
      </c>
      <c r="D430" s="355">
        <f>E430+F430+G430+H430</f>
        <v>411</v>
      </c>
      <c r="E430" s="354">
        <f aca="true" t="shared" si="67" ref="E430:J430">E433</f>
        <v>411</v>
      </c>
      <c r="F430" s="414"/>
      <c r="G430" s="287">
        <f t="shared" si="67"/>
        <v>0</v>
      </c>
      <c r="H430" s="287">
        <f t="shared" si="67"/>
        <v>0</v>
      </c>
      <c r="I430" s="287">
        <f t="shared" si="67"/>
        <v>0</v>
      </c>
      <c r="J430" s="288">
        <f t="shared" si="67"/>
        <v>0</v>
      </c>
    </row>
    <row r="431" spans="1:10" s="4" customFormat="1" ht="12.75">
      <c r="A431" s="10" t="s">
        <v>9</v>
      </c>
      <c r="B431" s="10" t="s">
        <v>25</v>
      </c>
      <c r="C431" s="431"/>
      <c r="D431" s="325"/>
      <c r="E431" s="244"/>
      <c r="F431" s="396"/>
      <c r="G431" s="244"/>
      <c r="H431" s="244"/>
      <c r="I431" s="244"/>
      <c r="J431" s="249"/>
    </row>
    <row r="432" spans="1:10" s="4" customFormat="1" ht="12.75">
      <c r="A432" s="10" t="s">
        <v>11</v>
      </c>
      <c r="B432" s="10" t="s">
        <v>12</v>
      </c>
      <c r="C432" s="447"/>
      <c r="D432" s="250"/>
      <c r="E432" s="239"/>
      <c r="F432" s="390"/>
      <c r="G432" s="239"/>
      <c r="H432" s="239"/>
      <c r="I432" s="239"/>
      <c r="J432" s="251"/>
    </row>
    <row r="433" spans="1:10" ht="13.5" thickBot="1">
      <c r="A433" s="11" t="s">
        <v>13</v>
      </c>
      <c r="B433" s="18" t="s">
        <v>53</v>
      </c>
      <c r="C433" s="425">
        <f>D433+I433+J433</f>
        <v>411</v>
      </c>
      <c r="D433" s="315">
        <f>E433+F433+G433+H433</f>
        <v>411</v>
      </c>
      <c r="E433" s="197">
        <f>E434+E440+E444</f>
        <v>411</v>
      </c>
      <c r="F433" s="373"/>
      <c r="G433" s="196">
        <f aca="true" t="shared" si="68" ref="G433:J434">G434</f>
        <v>0</v>
      </c>
      <c r="H433" s="196">
        <f t="shared" si="68"/>
        <v>0</v>
      </c>
      <c r="I433" s="196">
        <f t="shared" si="68"/>
        <v>0</v>
      </c>
      <c r="J433" s="198">
        <f t="shared" si="68"/>
        <v>0</v>
      </c>
    </row>
    <row r="434" spans="1:10" ht="13.5" thickBot="1">
      <c r="A434" s="13"/>
      <c r="B434" s="82" t="s">
        <v>187</v>
      </c>
      <c r="C434" s="679">
        <f>D434+I434+J434</f>
        <v>211.5</v>
      </c>
      <c r="D434" s="352">
        <f>E434+F434+G434+H434</f>
        <v>211.5</v>
      </c>
      <c r="E434" s="353">
        <f>E435+E438</f>
        <v>211.5</v>
      </c>
      <c r="F434" s="413"/>
      <c r="G434" s="285">
        <f t="shared" si="68"/>
        <v>0</v>
      </c>
      <c r="H434" s="285">
        <f t="shared" si="68"/>
        <v>0</v>
      </c>
      <c r="I434" s="285">
        <f t="shared" si="68"/>
        <v>0</v>
      </c>
      <c r="J434" s="286">
        <f t="shared" si="68"/>
        <v>0</v>
      </c>
    </row>
    <row r="435" spans="1:10" ht="12.75">
      <c r="A435" s="111"/>
      <c r="B435" s="120" t="s">
        <v>54</v>
      </c>
      <c r="C435" s="653">
        <f>D435+I435+J435</f>
        <v>200</v>
      </c>
      <c r="D435" s="268">
        <f>E435+F435+G435+H435</f>
        <v>200</v>
      </c>
      <c r="E435" s="334">
        <f aca="true" t="shared" si="69" ref="E435:J435">E436</f>
        <v>200</v>
      </c>
      <c r="F435" s="400"/>
      <c r="G435" s="241">
        <f t="shared" si="69"/>
        <v>0</v>
      </c>
      <c r="H435" s="241">
        <f t="shared" si="69"/>
        <v>0</v>
      </c>
      <c r="I435" s="241">
        <f t="shared" si="69"/>
        <v>0</v>
      </c>
      <c r="J435" s="242">
        <f t="shared" si="69"/>
        <v>0</v>
      </c>
    </row>
    <row r="436" spans="1:10" ht="12.75">
      <c r="A436" s="174">
        <v>1</v>
      </c>
      <c r="B436" s="160" t="s">
        <v>188</v>
      </c>
      <c r="C436" s="664">
        <f>D436+I436+J436</f>
        <v>200</v>
      </c>
      <c r="D436" s="341">
        <f>E436+F436+G436+H436</f>
        <v>200</v>
      </c>
      <c r="E436" s="363">
        <v>200</v>
      </c>
      <c r="F436" s="280"/>
      <c r="G436" s="280"/>
      <c r="H436" s="280"/>
      <c r="I436" s="280"/>
      <c r="J436" s="236"/>
    </row>
    <row r="437" spans="1:10" ht="13.5" thickBot="1">
      <c r="A437" s="175"/>
      <c r="B437" s="42" t="s">
        <v>189</v>
      </c>
      <c r="C437" s="664"/>
      <c r="D437" s="341"/>
      <c r="E437" s="340"/>
      <c r="F437" s="229"/>
      <c r="G437" s="229"/>
      <c r="H437" s="229"/>
      <c r="I437" s="229"/>
      <c r="J437" s="229"/>
    </row>
    <row r="438" spans="1:10" ht="13.5" thickBot="1">
      <c r="A438" s="470"/>
      <c r="B438" s="126" t="s">
        <v>46</v>
      </c>
      <c r="C438" s="664">
        <f aca="true" t="shared" si="70" ref="C438:J438">C439</f>
        <v>11.5</v>
      </c>
      <c r="D438" s="341">
        <f t="shared" si="70"/>
        <v>11.5</v>
      </c>
      <c r="E438" s="363">
        <f t="shared" si="70"/>
        <v>11.5</v>
      </c>
      <c r="F438" s="471"/>
      <c r="G438" s="472">
        <f t="shared" si="70"/>
        <v>0</v>
      </c>
      <c r="H438" s="472">
        <f t="shared" si="70"/>
        <v>0</v>
      </c>
      <c r="I438" s="472">
        <f t="shared" si="70"/>
        <v>0</v>
      </c>
      <c r="J438" s="472">
        <f t="shared" si="70"/>
        <v>0</v>
      </c>
    </row>
    <row r="439" spans="1:10" ht="13.5" thickBot="1">
      <c r="A439" s="29">
        <v>1</v>
      </c>
      <c r="B439" s="473" t="s">
        <v>190</v>
      </c>
      <c r="C439" s="682">
        <f>D439+I439+J439</f>
        <v>11.5</v>
      </c>
      <c r="D439" s="474">
        <f>E439+F439+G439+H439</f>
        <v>11.5</v>
      </c>
      <c r="E439" s="475">
        <v>11.5</v>
      </c>
      <c r="F439" s="283"/>
      <c r="G439" s="283"/>
      <c r="H439" s="283"/>
      <c r="I439" s="283"/>
      <c r="J439" s="284"/>
    </row>
    <row r="440" spans="1:10" ht="14.25" customHeight="1" thickBot="1">
      <c r="A440" s="13"/>
      <c r="B440" s="82" t="s">
        <v>191</v>
      </c>
      <c r="C440" s="683">
        <f aca="true" t="shared" si="71" ref="C440:J440">C441</f>
        <v>125.5</v>
      </c>
      <c r="D440" s="479">
        <f t="shared" si="71"/>
        <v>125.5</v>
      </c>
      <c r="E440" s="277">
        <f t="shared" si="71"/>
        <v>125.5</v>
      </c>
      <c r="F440" s="385"/>
      <c r="G440" s="224">
        <f t="shared" si="71"/>
        <v>0</v>
      </c>
      <c r="H440" s="224">
        <f t="shared" si="71"/>
        <v>0</v>
      </c>
      <c r="I440" s="224">
        <f t="shared" si="71"/>
        <v>0</v>
      </c>
      <c r="J440" s="224">
        <f t="shared" si="71"/>
        <v>0</v>
      </c>
    </row>
    <row r="441" spans="1:10" ht="14.25" customHeight="1" thickBot="1">
      <c r="A441" s="470"/>
      <c r="B441" s="126" t="s">
        <v>46</v>
      </c>
      <c r="C441" s="683">
        <f aca="true" t="shared" si="72" ref="C441:J441">C442+C443</f>
        <v>125.5</v>
      </c>
      <c r="D441" s="479">
        <f t="shared" si="72"/>
        <v>125.5</v>
      </c>
      <c r="E441" s="277">
        <f t="shared" si="72"/>
        <v>125.5</v>
      </c>
      <c r="F441" s="385"/>
      <c r="G441" s="224">
        <f t="shared" si="72"/>
        <v>0</v>
      </c>
      <c r="H441" s="224">
        <f t="shared" si="72"/>
        <v>0</v>
      </c>
      <c r="I441" s="224">
        <f t="shared" si="72"/>
        <v>0</v>
      </c>
      <c r="J441" s="224">
        <f t="shared" si="72"/>
        <v>0</v>
      </c>
    </row>
    <row r="442" spans="1:10" ht="14.25" customHeight="1">
      <c r="A442" s="456">
        <v>1</v>
      </c>
      <c r="B442" s="74" t="s">
        <v>192</v>
      </c>
      <c r="C442" s="683">
        <f>D442+I442+J442</f>
        <v>114</v>
      </c>
      <c r="D442" s="559">
        <f>E442+F442+G442+H442</f>
        <v>114</v>
      </c>
      <c r="E442" s="560">
        <v>114</v>
      </c>
      <c r="F442" s="560"/>
      <c r="G442" s="560"/>
      <c r="H442" s="540"/>
      <c r="I442" s="540"/>
      <c r="J442" s="540"/>
    </row>
    <row r="443" spans="1:10" ht="14.25" customHeight="1" thickBot="1">
      <c r="A443" s="457">
        <v>2</v>
      </c>
      <c r="B443" s="180" t="s">
        <v>193</v>
      </c>
      <c r="C443" s="684">
        <f>D443+I443+J443</f>
        <v>11.5</v>
      </c>
      <c r="D443" s="614">
        <f>E443+F443+G443+H443</f>
        <v>11.5</v>
      </c>
      <c r="E443" s="481">
        <v>11.5</v>
      </c>
      <c r="F443" s="481"/>
      <c r="G443" s="481"/>
      <c r="H443" s="481"/>
      <c r="I443" s="481"/>
      <c r="J443" s="481"/>
    </row>
    <row r="444" spans="1:10" s="4" customFormat="1" ht="14.25" customHeight="1" thickBot="1">
      <c r="A444" s="457"/>
      <c r="B444" s="82" t="s">
        <v>194</v>
      </c>
      <c r="C444" s="683">
        <f aca="true" t="shared" si="73" ref="C444:J444">C445</f>
        <v>74</v>
      </c>
      <c r="D444" s="479">
        <f>D445</f>
        <v>74</v>
      </c>
      <c r="E444" s="277">
        <f t="shared" si="73"/>
        <v>74</v>
      </c>
      <c r="F444" s="385"/>
      <c r="G444" s="224">
        <f t="shared" si="73"/>
        <v>0</v>
      </c>
      <c r="H444" s="224">
        <f t="shared" si="73"/>
        <v>0</v>
      </c>
      <c r="I444" s="224">
        <f t="shared" si="73"/>
        <v>0</v>
      </c>
      <c r="J444" s="224">
        <f t="shared" si="73"/>
        <v>0</v>
      </c>
    </row>
    <row r="445" spans="1:10" s="4" customFormat="1" ht="14.25" customHeight="1" thickBot="1">
      <c r="A445" s="470"/>
      <c r="B445" s="126" t="s">
        <v>46</v>
      </c>
      <c r="C445" s="683">
        <f>C446</f>
        <v>74</v>
      </c>
      <c r="D445" s="479">
        <f>D446</f>
        <v>74</v>
      </c>
      <c r="E445" s="277">
        <f>E446</f>
        <v>74</v>
      </c>
      <c r="F445" s="385"/>
      <c r="G445" s="224">
        <f>G447</f>
        <v>0</v>
      </c>
      <c r="H445" s="224">
        <f>H447</f>
        <v>0</v>
      </c>
      <c r="I445" s="224">
        <f>I447</f>
        <v>0</v>
      </c>
      <c r="J445" s="224">
        <f>J447</f>
        <v>0</v>
      </c>
    </row>
    <row r="446" spans="1:10" ht="14.25" customHeight="1" thickBot="1">
      <c r="A446" s="457">
        <v>1</v>
      </c>
      <c r="B446" s="478" t="s">
        <v>129</v>
      </c>
      <c r="C446" s="683">
        <f>D446+I446+J446</f>
        <v>74</v>
      </c>
      <c r="D446" s="479">
        <f>E446+F446+G446+H446</f>
        <v>74</v>
      </c>
      <c r="E446" s="480">
        <v>74</v>
      </c>
      <c r="F446" s="480"/>
      <c r="G446" s="480"/>
      <c r="H446" s="481"/>
      <c r="I446" s="481"/>
      <c r="J446" s="481"/>
    </row>
    <row r="447" spans="1:10" ht="13.5" thickBot="1">
      <c r="A447" s="34"/>
      <c r="B447" s="121" t="s">
        <v>34</v>
      </c>
      <c r="C447" s="681">
        <f>D447+I447+J447</f>
        <v>589</v>
      </c>
      <c r="D447" s="355">
        <f>E447+F447+G447+H447</f>
        <v>589</v>
      </c>
      <c r="E447" s="354">
        <f aca="true" t="shared" si="74" ref="E447:J447">E448+E449+E450</f>
        <v>589</v>
      </c>
      <c r="F447" s="414"/>
      <c r="G447" s="287">
        <f t="shared" si="74"/>
        <v>0</v>
      </c>
      <c r="H447" s="476">
        <f t="shared" si="74"/>
        <v>0</v>
      </c>
      <c r="I447" s="476">
        <f t="shared" si="74"/>
        <v>0</v>
      </c>
      <c r="J447" s="477">
        <f t="shared" si="74"/>
        <v>0</v>
      </c>
    </row>
    <row r="448" spans="1:10" s="60" customFormat="1" ht="12.75">
      <c r="A448" s="149" t="s">
        <v>9</v>
      </c>
      <c r="B448" s="18" t="s">
        <v>25</v>
      </c>
      <c r="C448" s="628">
        <f>D448+I448+J448</f>
        <v>0</v>
      </c>
      <c r="D448" s="439">
        <f>E448+F448+G448+H448</f>
        <v>0</v>
      </c>
      <c r="E448" s="244"/>
      <c r="F448" s="396"/>
      <c r="G448" s="221">
        <f>G452</f>
        <v>0</v>
      </c>
      <c r="H448" s="221">
        <f>H452</f>
        <v>0</v>
      </c>
      <c r="I448" s="221">
        <f>I452</f>
        <v>0</v>
      </c>
      <c r="J448" s="257">
        <f>J452</f>
        <v>0</v>
      </c>
    </row>
    <row r="449" spans="1:10" s="60" customFormat="1" ht="12.75">
      <c r="A449" s="10" t="s">
        <v>11</v>
      </c>
      <c r="B449" s="18" t="s">
        <v>12</v>
      </c>
      <c r="C449" s="447"/>
      <c r="D449" s="250"/>
      <c r="E449" s="239"/>
      <c r="F449" s="390"/>
      <c r="G449" s="210"/>
      <c r="H449" s="210"/>
      <c r="I449" s="210"/>
      <c r="J449" s="258"/>
    </row>
    <row r="450" spans="1:10" s="60" customFormat="1" ht="12.75">
      <c r="A450" s="137" t="s">
        <v>13</v>
      </c>
      <c r="B450" s="100" t="s">
        <v>53</v>
      </c>
      <c r="C450" s="447">
        <f>D450+I450+J450</f>
        <v>589</v>
      </c>
      <c r="D450" s="250">
        <f>E450+F450+G450+H450</f>
        <v>589</v>
      </c>
      <c r="E450" s="239">
        <f>E451+E457+E461+E469+E472+E475+E478</f>
        <v>589</v>
      </c>
      <c r="F450" s="390"/>
      <c r="G450" s="210">
        <f>G458+G462+G470+G473+G476</f>
        <v>0</v>
      </c>
      <c r="H450" s="210">
        <f>H458+H462+H470+H473+H476</f>
        <v>0</v>
      </c>
      <c r="I450" s="210">
        <f>I458+I462+I470+I473+I476</f>
        <v>0</v>
      </c>
      <c r="J450" s="258">
        <f>J458+J462+J470+J473+J476</f>
        <v>0</v>
      </c>
    </row>
    <row r="451" spans="1:10" s="4" customFormat="1" ht="13.5" thickBot="1">
      <c r="A451" s="10"/>
      <c r="B451" s="99" t="s">
        <v>62</v>
      </c>
      <c r="C451" s="685">
        <f>D451+I451+J451</f>
        <v>75</v>
      </c>
      <c r="D451" s="356">
        <f>E451+F451+G451+H451</f>
        <v>75</v>
      </c>
      <c r="E451" s="357">
        <f>E452+E455</f>
        <v>75</v>
      </c>
      <c r="F451" s="415"/>
      <c r="G451" s="289">
        <f>G452</f>
        <v>0</v>
      </c>
      <c r="H451" s="289">
        <f>H452</f>
        <v>0</v>
      </c>
      <c r="I451" s="289">
        <f>I452</f>
        <v>0</v>
      </c>
      <c r="J451" s="290">
        <f>J452</f>
        <v>0</v>
      </c>
    </row>
    <row r="452" spans="1:10" s="4" customFormat="1" ht="13.5" thickBot="1">
      <c r="A452" s="51"/>
      <c r="B452" s="102" t="s">
        <v>54</v>
      </c>
      <c r="C452" s="430">
        <f>D452+I452+J452</f>
        <v>50</v>
      </c>
      <c r="D452" s="248">
        <f>E452+F452+G452+H452</f>
        <v>50</v>
      </c>
      <c r="E452" s="232">
        <f aca="true" t="shared" si="75" ref="E452:J452">E454</f>
        <v>50</v>
      </c>
      <c r="F452" s="383"/>
      <c r="G452" s="219">
        <f t="shared" si="75"/>
        <v>0</v>
      </c>
      <c r="H452" s="219">
        <f t="shared" si="75"/>
        <v>0</v>
      </c>
      <c r="I452" s="219">
        <f t="shared" si="75"/>
        <v>0</v>
      </c>
      <c r="J452" s="220">
        <f t="shared" si="75"/>
        <v>0</v>
      </c>
    </row>
    <row r="453" spans="1:10" s="4" customFormat="1" ht="12.75">
      <c r="A453" s="56">
        <v>1</v>
      </c>
      <c r="B453" s="55" t="s">
        <v>195</v>
      </c>
      <c r="C453" s="431"/>
      <c r="D453" s="325"/>
      <c r="E453" s="244"/>
      <c r="F453" s="396"/>
      <c r="G453" s="221"/>
      <c r="H453" s="221"/>
      <c r="I453" s="221"/>
      <c r="J453" s="246"/>
    </row>
    <row r="454" spans="1:10" s="4" customFormat="1" ht="13.5" thickBot="1">
      <c r="A454" s="56"/>
      <c r="B454" s="55" t="s">
        <v>196</v>
      </c>
      <c r="C454" s="447">
        <f aca="true" t="shared" si="76" ref="C454:C469">D454+I454+J454</f>
        <v>50</v>
      </c>
      <c r="D454" s="250">
        <f aca="true" t="shared" si="77" ref="D454:D469">E454+F454+G454+H454</f>
        <v>50</v>
      </c>
      <c r="E454" s="239">
        <v>50</v>
      </c>
      <c r="F454" s="390"/>
      <c r="G454" s="210"/>
      <c r="H454" s="210"/>
      <c r="I454" s="210"/>
      <c r="J454" s="291"/>
    </row>
    <row r="455" spans="1:10" s="4" customFormat="1" ht="13.5" thickBot="1">
      <c r="A455" s="118"/>
      <c r="B455" s="102" t="s">
        <v>46</v>
      </c>
      <c r="C455" s="447">
        <f t="shared" si="76"/>
        <v>25</v>
      </c>
      <c r="D455" s="250">
        <f t="shared" si="77"/>
        <v>25</v>
      </c>
      <c r="E455" s="239">
        <f>E456</f>
        <v>25</v>
      </c>
      <c r="F455" s="390"/>
      <c r="G455" s="210"/>
      <c r="H455" s="210"/>
      <c r="I455" s="210"/>
      <c r="J455" s="291"/>
    </row>
    <row r="456" spans="1:10" s="4" customFormat="1" ht="13.5" thickBot="1">
      <c r="A456" s="56">
        <v>1</v>
      </c>
      <c r="B456" s="55" t="s">
        <v>197</v>
      </c>
      <c r="C456" s="661">
        <f t="shared" si="76"/>
        <v>25</v>
      </c>
      <c r="D456" s="252">
        <f t="shared" si="77"/>
        <v>25</v>
      </c>
      <c r="E456" s="235">
        <v>25</v>
      </c>
      <c r="F456" s="391"/>
      <c r="G456" s="234"/>
      <c r="H456" s="234"/>
      <c r="I456" s="234"/>
      <c r="J456" s="292"/>
    </row>
    <row r="457" spans="1:10" ht="13.5" thickBot="1">
      <c r="A457" s="16"/>
      <c r="B457" s="80" t="s">
        <v>61</v>
      </c>
      <c r="C457" s="679">
        <f t="shared" si="76"/>
        <v>209</v>
      </c>
      <c r="D457" s="352">
        <f t="shared" si="77"/>
        <v>209</v>
      </c>
      <c r="E457" s="353">
        <f aca="true" t="shared" si="78" ref="E457:J457">E458</f>
        <v>209</v>
      </c>
      <c r="F457" s="413"/>
      <c r="G457" s="285">
        <f t="shared" si="78"/>
        <v>0</v>
      </c>
      <c r="H457" s="285">
        <f t="shared" si="78"/>
        <v>0</v>
      </c>
      <c r="I457" s="285">
        <f t="shared" si="78"/>
        <v>0</v>
      </c>
      <c r="J457" s="286">
        <f t="shared" si="78"/>
        <v>0</v>
      </c>
    </row>
    <row r="458" spans="1:10" ht="13.5" thickBot="1">
      <c r="A458" s="43"/>
      <c r="B458" s="102" t="s">
        <v>46</v>
      </c>
      <c r="C458" s="430">
        <f t="shared" si="76"/>
        <v>209</v>
      </c>
      <c r="D458" s="248">
        <f t="shared" si="77"/>
        <v>209</v>
      </c>
      <c r="E458" s="358">
        <f aca="true" t="shared" si="79" ref="E458:J458">E459+E460</f>
        <v>209</v>
      </c>
      <c r="F458" s="416"/>
      <c r="G458" s="293">
        <f t="shared" si="79"/>
        <v>0</v>
      </c>
      <c r="H458" s="293">
        <f t="shared" si="79"/>
        <v>0</v>
      </c>
      <c r="I458" s="293">
        <f t="shared" si="79"/>
        <v>0</v>
      </c>
      <c r="J458" s="294">
        <f t="shared" si="79"/>
        <v>0</v>
      </c>
    </row>
    <row r="459" spans="1:10" ht="12.75">
      <c r="A459" s="138">
        <v>1</v>
      </c>
      <c r="B459" s="42" t="s">
        <v>198</v>
      </c>
      <c r="C459" s="431">
        <f t="shared" si="76"/>
        <v>120</v>
      </c>
      <c r="D459" s="325">
        <f t="shared" si="77"/>
        <v>120</v>
      </c>
      <c r="E459" s="347">
        <v>120</v>
      </c>
      <c r="F459" s="398"/>
      <c r="G459" s="227"/>
      <c r="H459" s="227"/>
      <c r="I459" s="227"/>
      <c r="J459" s="228"/>
    </row>
    <row r="460" spans="1:10" ht="13.5" thickBot="1">
      <c r="A460" s="144">
        <v>2</v>
      </c>
      <c r="B460" s="27" t="s">
        <v>199</v>
      </c>
      <c r="C460" s="431">
        <f t="shared" si="76"/>
        <v>89</v>
      </c>
      <c r="D460" s="325">
        <f t="shared" si="77"/>
        <v>89</v>
      </c>
      <c r="E460" s="359">
        <v>89</v>
      </c>
      <c r="F460" s="400"/>
      <c r="G460" s="241"/>
      <c r="H460" s="241"/>
      <c r="I460" s="241"/>
      <c r="J460" s="242"/>
    </row>
    <row r="461" spans="1:10" ht="13.5" thickBot="1">
      <c r="A461" s="137"/>
      <c r="B461" s="80" t="s">
        <v>200</v>
      </c>
      <c r="C461" s="679">
        <f t="shared" si="76"/>
        <v>50</v>
      </c>
      <c r="D461" s="352">
        <f t="shared" si="77"/>
        <v>50</v>
      </c>
      <c r="E461" s="353">
        <f aca="true" t="shared" si="80" ref="E461:J462">E462</f>
        <v>50</v>
      </c>
      <c r="F461" s="413"/>
      <c r="G461" s="285">
        <f t="shared" si="80"/>
        <v>0</v>
      </c>
      <c r="H461" s="285">
        <f t="shared" si="80"/>
        <v>0</v>
      </c>
      <c r="I461" s="285">
        <f t="shared" si="80"/>
        <v>0</v>
      </c>
      <c r="J461" s="286">
        <f t="shared" si="80"/>
        <v>0</v>
      </c>
    </row>
    <row r="462" spans="1:10" ht="12.75">
      <c r="A462" s="17"/>
      <c r="B462" s="126" t="s">
        <v>54</v>
      </c>
      <c r="C462" s="651">
        <f t="shared" si="76"/>
        <v>50</v>
      </c>
      <c r="D462" s="343">
        <f t="shared" si="77"/>
        <v>50</v>
      </c>
      <c r="E462" s="330">
        <f t="shared" si="80"/>
        <v>50</v>
      </c>
      <c r="F462" s="382"/>
      <c r="G462" s="218">
        <f t="shared" si="80"/>
        <v>0</v>
      </c>
      <c r="H462" s="218">
        <f t="shared" si="80"/>
        <v>0</v>
      </c>
      <c r="I462" s="218">
        <f t="shared" si="80"/>
        <v>0</v>
      </c>
      <c r="J462" s="581">
        <f t="shared" si="80"/>
        <v>0</v>
      </c>
    </row>
    <row r="463" spans="1:10" ht="13.5" thickBot="1">
      <c r="A463" s="172">
        <v>1</v>
      </c>
      <c r="B463" s="68" t="s">
        <v>201</v>
      </c>
      <c r="C463" s="676">
        <f t="shared" si="76"/>
        <v>50</v>
      </c>
      <c r="D463" s="440">
        <f t="shared" si="77"/>
        <v>50</v>
      </c>
      <c r="E463" s="240">
        <v>50</v>
      </c>
      <c r="F463" s="399"/>
      <c r="G463" s="229"/>
      <c r="H463" s="229"/>
      <c r="I463" s="229"/>
      <c r="J463" s="229"/>
    </row>
    <row r="464" spans="1:10" ht="18.75" thickBot="1">
      <c r="A464" s="3"/>
      <c r="B464" s="3"/>
      <c r="C464" s="71" t="s">
        <v>37</v>
      </c>
      <c r="D464" s="639" t="s">
        <v>71</v>
      </c>
      <c r="E464" s="639"/>
      <c r="F464" s="639"/>
      <c r="G464" s="639"/>
      <c r="H464" s="639"/>
      <c r="I464" s="598" t="s">
        <v>32</v>
      </c>
      <c r="J464" s="597" t="s">
        <v>65</v>
      </c>
    </row>
    <row r="465" spans="1:10" ht="12.75">
      <c r="A465" s="8" t="s">
        <v>36</v>
      </c>
      <c r="B465" s="8"/>
      <c r="C465" s="11" t="s">
        <v>448</v>
      </c>
      <c r="D465" s="157" t="s">
        <v>69</v>
      </c>
      <c r="E465" s="71" t="s">
        <v>49</v>
      </c>
      <c r="F465" s="368"/>
      <c r="G465" s="71" t="s">
        <v>29</v>
      </c>
      <c r="H465" s="166"/>
      <c r="I465" s="91" t="s">
        <v>33</v>
      </c>
      <c r="J465" s="72" t="s">
        <v>66</v>
      </c>
    </row>
    <row r="466" spans="1:10" ht="12.75">
      <c r="A466" s="10" t="s">
        <v>0</v>
      </c>
      <c r="B466" s="10" t="s">
        <v>4</v>
      </c>
      <c r="C466" s="72" t="s">
        <v>459</v>
      </c>
      <c r="D466" s="158" t="s">
        <v>49</v>
      </c>
      <c r="E466" s="72" t="s">
        <v>1</v>
      </c>
      <c r="F466" s="190" t="s">
        <v>3</v>
      </c>
      <c r="G466" s="72" t="s">
        <v>30</v>
      </c>
      <c r="H466" s="91" t="s">
        <v>31</v>
      </c>
      <c r="I466" s="91" t="s">
        <v>76</v>
      </c>
      <c r="J466" s="72"/>
    </row>
    <row r="467" spans="1:10" ht="13.5" thickBot="1">
      <c r="A467" s="10"/>
      <c r="B467" s="19"/>
      <c r="C467" s="73">
        <v>2016</v>
      </c>
      <c r="D467" s="159"/>
      <c r="E467" s="73" t="s">
        <v>2</v>
      </c>
      <c r="F467" s="369"/>
      <c r="G467" s="73" t="s">
        <v>149</v>
      </c>
      <c r="H467" s="167" t="s">
        <v>68</v>
      </c>
      <c r="I467" s="167" t="s">
        <v>77</v>
      </c>
      <c r="J467" s="73"/>
    </row>
    <row r="468" spans="1:10" ht="13.5" thickBot="1">
      <c r="A468" s="13"/>
      <c r="B468" s="41"/>
      <c r="C468" s="16" t="s">
        <v>110</v>
      </c>
      <c r="D468" s="424" t="s">
        <v>70</v>
      </c>
      <c r="E468" s="14">
        <v>3</v>
      </c>
      <c r="F468" s="14">
        <v>4</v>
      </c>
      <c r="G468" s="14">
        <v>5</v>
      </c>
      <c r="H468" s="15">
        <v>6</v>
      </c>
      <c r="I468" s="16">
        <v>7</v>
      </c>
      <c r="J468" s="16">
        <v>8</v>
      </c>
    </row>
    <row r="469" spans="1:10" ht="13.5" thickBot="1">
      <c r="A469" s="10"/>
      <c r="B469" s="80" t="s">
        <v>63</v>
      </c>
      <c r="C469" s="679">
        <f t="shared" si="76"/>
        <v>47</v>
      </c>
      <c r="D469" s="352">
        <f t="shared" si="77"/>
        <v>47</v>
      </c>
      <c r="E469" s="353">
        <f aca="true" t="shared" si="81" ref="E469:J469">E470</f>
        <v>47</v>
      </c>
      <c r="F469" s="413"/>
      <c r="G469" s="285">
        <f t="shared" si="81"/>
        <v>0</v>
      </c>
      <c r="H469" s="285">
        <f t="shared" si="81"/>
        <v>0</v>
      </c>
      <c r="I469" s="285">
        <f t="shared" si="81"/>
        <v>0</v>
      </c>
      <c r="J469" s="286">
        <f t="shared" si="81"/>
        <v>0</v>
      </c>
    </row>
    <row r="470" spans="1:10" ht="13.5" thickBot="1">
      <c r="A470" s="43"/>
      <c r="B470" s="102" t="s">
        <v>46</v>
      </c>
      <c r="C470" s="426">
        <f>D470+I470+J470</f>
        <v>47</v>
      </c>
      <c r="D470" s="317">
        <f>E470+F470+G470+H470</f>
        <v>47</v>
      </c>
      <c r="E470" s="277">
        <f aca="true" t="shared" si="82" ref="E470:J470">E471</f>
        <v>47</v>
      </c>
      <c r="F470" s="411"/>
      <c r="G470" s="283">
        <f t="shared" si="82"/>
        <v>0</v>
      </c>
      <c r="H470" s="283">
        <f t="shared" si="82"/>
        <v>0</v>
      </c>
      <c r="I470" s="283">
        <f t="shared" si="82"/>
        <v>0</v>
      </c>
      <c r="J470" s="284">
        <f t="shared" si="82"/>
        <v>0</v>
      </c>
    </row>
    <row r="471" spans="1:10" ht="13.5" thickBot="1">
      <c r="A471" s="54">
        <v>1</v>
      </c>
      <c r="B471" s="70" t="s">
        <v>202</v>
      </c>
      <c r="C471" s="688">
        <f>D471+I471+J471</f>
        <v>47</v>
      </c>
      <c r="D471" s="361">
        <f>E471+F471+G471+H471</f>
        <v>47</v>
      </c>
      <c r="E471" s="334">
        <v>47</v>
      </c>
      <c r="F471" s="400"/>
      <c r="G471" s="241"/>
      <c r="H471" s="241"/>
      <c r="I471" s="241"/>
      <c r="J471" s="242"/>
    </row>
    <row r="472" spans="1:10" ht="13.5" thickBot="1">
      <c r="A472" s="10"/>
      <c r="B472" s="80" t="s">
        <v>124</v>
      </c>
      <c r="C472" s="679">
        <f aca="true" t="shared" si="83" ref="C472:E473">C473</f>
        <v>20</v>
      </c>
      <c r="D472" s="352">
        <f t="shared" si="83"/>
        <v>20</v>
      </c>
      <c r="E472" s="353">
        <f t="shared" si="83"/>
        <v>20</v>
      </c>
      <c r="F472" s="413"/>
      <c r="G472" s="285"/>
      <c r="H472" s="285"/>
      <c r="I472" s="285"/>
      <c r="J472" s="286"/>
    </row>
    <row r="473" spans="1:10" ht="13.5" thickBot="1">
      <c r="A473" s="17"/>
      <c r="B473" s="102" t="s">
        <v>46</v>
      </c>
      <c r="C473" s="426">
        <f t="shared" si="83"/>
        <v>20</v>
      </c>
      <c r="D473" s="317">
        <f t="shared" si="83"/>
        <v>20</v>
      </c>
      <c r="E473" s="277">
        <f t="shared" si="83"/>
        <v>20</v>
      </c>
      <c r="F473" s="385"/>
      <c r="G473" s="224"/>
      <c r="H473" s="224"/>
      <c r="I473" s="224"/>
      <c r="J473" s="225"/>
    </row>
    <row r="474" spans="1:10" ht="13.5" thickBot="1">
      <c r="A474" s="136">
        <v>1</v>
      </c>
      <c r="B474" s="50" t="s">
        <v>203</v>
      </c>
      <c r="C474" s="688">
        <f>D474+I474+J474</f>
        <v>20</v>
      </c>
      <c r="D474" s="361">
        <f>E474+F474+G474+H474</f>
        <v>20</v>
      </c>
      <c r="E474" s="334">
        <v>20</v>
      </c>
      <c r="F474" s="400"/>
      <c r="G474" s="241"/>
      <c r="H474" s="241"/>
      <c r="I474" s="241"/>
      <c r="J474" s="242"/>
    </row>
    <row r="475" spans="1:10" ht="13.5" thickBot="1">
      <c r="A475" s="19"/>
      <c r="B475" s="80" t="s">
        <v>125</v>
      </c>
      <c r="C475" s="679">
        <f>D475+I475+J475</f>
        <v>74</v>
      </c>
      <c r="D475" s="352">
        <f>E475+F475+G475+H475</f>
        <v>74</v>
      </c>
      <c r="E475" s="353">
        <f aca="true" t="shared" si="84" ref="E475:J476">E476</f>
        <v>74</v>
      </c>
      <c r="F475" s="413"/>
      <c r="G475" s="285">
        <f t="shared" si="84"/>
        <v>0</v>
      </c>
      <c r="H475" s="285">
        <f t="shared" si="84"/>
        <v>0</v>
      </c>
      <c r="I475" s="285">
        <f t="shared" si="84"/>
        <v>0</v>
      </c>
      <c r="J475" s="286">
        <f t="shared" si="84"/>
        <v>0</v>
      </c>
    </row>
    <row r="476" spans="1:10" ht="12.75">
      <c r="A476" s="123"/>
      <c r="B476" s="126" t="s">
        <v>46</v>
      </c>
      <c r="C476" s="651">
        <f>D476+I476+J476</f>
        <v>74</v>
      </c>
      <c r="D476" s="343">
        <f>E476+F476+G476+H476</f>
        <v>74</v>
      </c>
      <c r="E476" s="342">
        <f t="shared" si="84"/>
        <v>74</v>
      </c>
      <c r="F476" s="417"/>
      <c r="G476" s="259">
        <f t="shared" si="84"/>
        <v>0</v>
      </c>
      <c r="H476" s="259">
        <f t="shared" si="84"/>
        <v>0</v>
      </c>
      <c r="I476" s="259">
        <f t="shared" si="84"/>
        <v>0</v>
      </c>
      <c r="J476" s="295">
        <f t="shared" si="84"/>
        <v>0</v>
      </c>
    </row>
    <row r="477" spans="1:10" ht="13.5" thickBot="1">
      <c r="A477" s="152">
        <v>1</v>
      </c>
      <c r="B477" s="176" t="s">
        <v>129</v>
      </c>
      <c r="C477" s="689">
        <f>D477+I477+J477</f>
        <v>74</v>
      </c>
      <c r="D477" s="362">
        <f>E477+F477+G477+H477</f>
        <v>74</v>
      </c>
      <c r="E477" s="363">
        <v>74</v>
      </c>
      <c r="F477" s="412"/>
      <c r="G477" s="280"/>
      <c r="H477" s="280"/>
      <c r="I477" s="280"/>
      <c r="J477" s="280"/>
    </row>
    <row r="478" spans="1:10" ht="13.5" thickBot="1">
      <c r="A478" s="29"/>
      <c r="B478" s="80" t="s">
        <v>204</v>
      </c>
      <c r="C478" s="679">
        <f aca="true" t="shared" si="85" ref="C478:E479">C479</f>
        <v>114</v>
      </c>
      <c r="D478" s="352">
        <f t="shared" si="85"/>
        <v>114</v>
      </c>
      <c r="E478" s="353">
        <f t="shared" si="85"/>
        <v>114</v>
      </c>
      <c r="F478" s="413"/>
      <c r="G478" s="353"/>
      <c r="H478" s="353"/>
      <c r="I478" s="285"/>
      <c r="J478" s="285"/>
    </row>
    <row r="479" spans="1:10" ht="13.5" thickBot="1">
      <c r="A479" s="51"/>
      <c r="B479" s="102" t="s">
        <v>46</v>
      </c>
      <c r="C479" s="645">
        <f t="shared" si="85"/>
        <v>114</v>
      </c>
      <c r="D479" s="320">
        <f t="shared" si="85"/>
        <v>114</v>
      </c>
      <c r="E479" s="192">
        <f t="shared" si="85"/>
        <v>114</v>
      </c>
      <c r="F479" s="371"/>
      <c r="G479" s="192"/>
      <c r="H479" s="192"/>
      <c r="I479" s="191"/>
      <c r="J479" s="482"/>
    </row>
    <row r="480" spans="1:10" ht="13.5" thickBot="1">
      <c r="A480" s="173">
        <v>1</v>
      </c>
      <c r="B480" s="69" t="s">
        <v>192</v>
      </c>
      <c r="C480" s="667">
        <f>D480+I480+J480</f>
        <v>114</v>
      </c>
      <c r="D480" s="443">
        <f>E480+F480+G480+H480</f>
        <v>114</v>
      </c>
      <c r="E480" s="364">
        <v>114</v>
      </c>
      <c r="F480" s="418"/>
      <c r="G480" s="364"/>
      <c r="H480" s="364"/>
      <c r="I480" s="296"/>
      <c r="J480" s="296"/>
    </row>
    <row r="481" spans="1:10" ht="13.5" thickBot="1">
      <c r="A481" s="36" t="s">
        <v>51</v>
      </c>
      <c r="B481" s="57" t="s">
        <v>126</v>
      </c>
      <c r="C481" s="449">
        <f aca="true" t="shared" si="86" ref="C481:C487">D481+I481+J481</f>
        <v>155</v>
      </c>
      <c r="D481" s="587">
        <f aca="true" t="shared" si="87" ref="D481:D487">E481+F481+G481+H481</f>
        <v>75</v>
      </c>
      <c r="E481" s="260">
        <f>E482</f>
        <v>75</v>
      </c>
      <c r="F481" s="402"/>
      <c r="G481" s="260">
        <f>G483</f>
        <v>0</v>
      </c>
      <c r="H481" s="260">
        <f>H483</f>
        <v>0</v>
      </c>
      <c r="I481" s="263">
        <f>I483</f>
        <v>80</v>
      </c>
      <c r="J481" s="297">
        <f>J483</f>
        <v>0</v>
      </c>
    </row>
    <row r="482" spans="1:10" s="4" customFormat="1" ht="13.5" thickBot="1">
      <c r="A482" s="111" t="s">
        <v>13</v>
      </c>
      <c r="B482" s="123" t="s">
        <v>40</v>
      </c>
      <c r="C482" s="430">
        <f t="shared" si="86"/>
        <v>155</v>
      </c>
      <c r="D482" s="467">
        <f t="shared" si="87"/>
        <v>75</v>
      </c>
      <c r="E482" s="293">
        <f>E489</f>
        <v>75</v>
      </c>
      <c r="F482" s="416"/>
      <c r="G482" s="293">
        <f>G489</f>
        <v>0</v>
      </c>
      <c r="H482" s="293">
        <f>H489</f>
        <v>0</v>
      </c>
      <c r="I482" s="358">
        <f>I484</f>
        <v>80</v>
      </c>
      <c r="J482" s="293">
        <f>J489</f>
        <v>0</v>
      </c>
    </row>
    <row r="483" spans="1:10" ht="13.5" thickBot="1">
      <c r="A483" s="117"/>
      <c r="B483" s="127" t="s">
        <v>128</v>
      </c>
      <c r="C483" s="429">
        <f t="shared" si="86"/>
        <v>80</v>
      </c>
      <c r="D483" s="444">
        <f t="shared" si="87"/>
        <v>0</v>
      </c>
      <c r="E483" s="298">
        <f aca="true" t="shared" si="88" ref="E483:J483">E484</f>
        <v>0</v>
      </c>
      <c r="F483" s="419"/>
      <c r="G483" s="298">
        <f t="shared" si="88"/>
        <v>0</v>
      </c>
      <c r="H483" s="298">
        <f t="shared" si="88"/>
        <v>0</v>
      </c>
      <c r="I483" s="365">
        <f>I484</f>
        <v>80</v>
      </c>
      <c r="J483" s="299">
        <f t="shared" si="88"/>
        <v>0</v>
      </c>
    </row>
    <row r="484" spans="1:10" ht="13.5" thickBot="1">
      <c r="A484" s="81"/>
      <c r="B484" s="122" t="s">
        <v>46</v>
      </c>
      <c r="C484" s="428">
        <f t="shared" si="86"/>
        <v>80</v>
      </c>
      <c r="D484" s="441">
        <f t="shared" si="87"/>
        <v>0</v>
      </c>
      <c r="E484" s="227">
        <f aca="true" t="shared" si="89" ref="E484:J484">E485+E487</f>
        <v>0</v>
      </c>
      <c r="F484" s="398"/>
      <c r="G484" s="227">
        <f t="shared" si="89"/>
        <v>0</v>
      </c>
      <c r="H484" s="227">
        <f t="shared" si="89"/>
        <v>0</v>
      </c>
      <c r="I484" s="233">
        <f>I485+I486+I487</f>
        <v>80</v>
      </c>
      <c r="J484" s="228">
        <f t="shared" si="89"/>
        <v>0</v>
      </c>
    </row>
    <row r="485" spans="1:10" ht="12.75">
      <c r="A485" s="144">
        <v>1</v>
      </c>
      <c r="B485" s="181" t="s">
        <v>180</v>
      </c>
      <c r="C485" s="427">
        <f t="shared" si="86"/>
        <v>5</v>
      </c>
      <c r="D485" s="278">
        <f t="shared" si="87"/>
        <v>0</v>
      </c>
      <c r="E485" s="229"/>
      <c r="F485" s="399"/>
      <c r="G485" s="229"/>
      <c r="H485" s="229"/>
      <c r="I485" s="238">
        <v>5</v>
      </c>
      <c r="J485" s="271"/>
    </row>
    <row r="486" spans="1:10" ht="12.75">
      <c r="A486" s="136">
        <v>2</v>
      </c>
      <c r="B486" s="176" t="s">
        <v>181</v>
      </c>
      <c r="C486" s="425">
        <f t="shared" si="86"/>
        <v>5</v>
      </c>
      <c r="D486" s="279">
        <f t="shared" si="87"/>
        <v>0</v>
      </c>
      <c r="E486" s="280"/>
      <c r="F486" s="412"/>
      <c r="G486" s="280"/>
      <c r="H486" s="280"/>
      <c r="I486" s="275">
        <v>5</v>
      </c>
      <c r="J486" s="276"/>
    </row>
    <row r="487" spans="1:10" ht="13.5" thickBot="1">
      <c r="A487" s="136">
        <v>2</v>
      </c>
      <c r="B487" s="176" t="s">
        <v>129</v>
      </c>
      <c r="C487" s="425">
        <f t="shared" si="86"/>
        <v>70</v>
      </c>
      <c r="D487" s="279">
        <f t="shared" si="87"/>
        <v>0</v>
      </c>
      <c r="E487" s="280"/>
      <c r="F487" s="410"/>
      <c r="G487" s="275"/>
      <c r="H487" s="275"/>
      <c r="I487" s="275">
        <v>70</v>
      </c>
      <c r="J487" s="276"/>
    </row>
    <row r="488" spans="1:10" ht="13.5" thickBot="1">
      <c r="A488" s="117"/>
      <c r="B488" s="127" t="s">
        <v>182</v>
      </c>
      <c r="C488" s="426">
        <f aca="true" t="shared" si="90" ref="C488:J488">C489</f>
        <v>75</v>
      </c>
      <c r="D488" s="686">
        <f t="shared" si="90"/>
        <v>75</v>
      </c>
      <c r="E488" s="283">
        <f t="shared" si="90"/>
        <v>75</v>
      </c>
      <c r="F488" s="411"/>
      <c r="G488" s="283">
        <f t="shared" si="90"/>
        <v>0</v>
      </c>
      <c r="H488" s="283">
        <f t="shared" si="90"/>
        <v>0</v>
      </c>
      <c r="I488" s="283">
        <f t="shared" si="90"/>
        <v>0</v>
      </c>
      <c r="J488" s="283">
        <f t="shared" si="90"/>
        <v>0</v>
      </c>
    </row>
    <row r="489" spans="1:10" ht="13.5" thickBot="1">
      <c r="A489" s="111" t="s">
        <v>13</v>
      </c>
      <c r="B489" s="123" t="s">
        <v>40</v>
      </c>
      <c r="C489" s="653">
        <f>D489+I489+J489</f>
        <v>75</v>
      </c>
      <c r="D489" s="687">
        <f>E489+F489+G489+H489</f>
        <v>75</v>
      </c>
      <c r="E489" s="241">
        <f aca="true" t="shared" si="91" ref="E489:J489">E490+E493</f>
        <v>75</v>
      </c>
      <c r="F489" s="400"/>
      <c r="G489" s="241">
        <f t="shared" si="91"/>
        <v>0</v>
      </c>
      <c r="H489" s="241">
        <f t="shared" si="91"/>
        <v>0</v>
      </c>
      <c r="I489" s="241">
        <f t="shared" si="91"/>
        <v>0</v>
      </c>
      <c r="J489" s="241">
        <f t="shared" si="91"/>
        <v>0</v>
      </c>
    </row>
    <row r="490" spans="1:10" ht="13.5" thickBot="1">
      <c r="A490" s="78"/>
      <c r="B490" s="103" t="s">
        <v>57</v>
      </c>
      <c r="C490" s="426">
        <f>D490+I490+J490</f>
        <v>30</v>
      </c>
      <c r="D490" s="686">
        <f>E490+F490+G490+H490</f>
        <v>30</v>
      </c>
      <c r="E490" s="283">
        <f aca="true" t="shared" si="92" ref="E490:J490">E492</f>
        <v>30</v>
      </c>
      <c r="F490" s="411"/>
      <c r="G490" s="283">
        <f t="shared" si="92"/>
        <v>0</v>
      </c>
      <c r="H490" s="283">
        <f t="shared" si="92"/>
        <v>0</v>
      </c>
      <c r="I490" s="283">
        <f t="shared" si="92"/>
        <v>0</v>
      </c>
      <c r="J490" s="283">
        <f t="shared" si="92"/>
        <v>0</v>
      </c>
    </row>
    <row r="491" spans="1:10" ht="12.75">
      <c r="A491" s="465">
        <v>1</v>
      </c>
      <c r="B491" s="70" t="s">
        <v>183</v>
      </c>
      <c r="C491" s="428"/>
      <c r="D491" s="441"/>
      <c r="E491" s="227"/>
      <c r="F491" s="392"/>
      <c r="G491" s="233"/>
      <c r="H491" s="233"/>
      <c r="I491" s="233"/>
      <c r="J491" s="233"/>
    </row>
    <row r="492" spans="1:10" ht="13.5" thickBot="1">
      <c r="A492" s="465"/>
      <c r="B492" s="70" t="s">
        <v>184</v>
      </c>
      <c r="C492" s="425">
        <f>D492+I492+J492</f>
        <v>30</v>
      </c>
      <c r="D492" s="279">
        <f>E492+F492+G492+H492</f>
        <v>30</v>
      </c>
      <c r="E492" s="280">
        <v>30</v>
      </c>
      <c r="F492" s="410"/>
      <c r="G492" s="275"/>
      <c r="H492" s="275"/>
      <c r="I492" s="275"/>
      <c r="J492" s="275"/>
    </row>
    <row r="493" spans="1:10" ht="13.5" thickBot="1">
      <c r="A493" s="59"/>
      <c r="B493" s="126" t="s">
        <v>72</v>
      </c>
      <c r="C493" s="426">
        <f>D493+I493+J493</f>
        <v>45</v>
      </c>
      <c r="D493" s="686">
        <f>E493+F493+G493+H493</f>
        <v>45</v>
      </c>
      <c r="E493" s="283">
        <f aca="true" t="shared" si="93" ref="E493:J493">E495</f>
        <v>45</v>
      </c>
      <c r="F493" s="411"/>
      <c r="G493" s="283">
        <f t="shared" si="93"/>
        <v>0</v>
      </c>
      <c r="H493" s="283">
        <f t="shared" si="93"/>
        <v>0</v>
      </c>
      <c r="I493" s="283">
        <f t="shared" si="93"/>
        <v>0</v>
      </c>
      <c r="J493" s="283">
        <f t="shared" si="93"/>
        <v>0</v>
      </c>
    </row>
    <row r="494" spans="1:10" ht="12.75">
      <c r="A494" s="174">
        <v>1</v>
      </c>
      <c r="B494" s="176" t="s">
        <v>185</v>
      </c>
      <c r="C494" s="428"/>
      <c r="D494" s="441"/>
      <c r="E494" s="227"/>
      <c r="F494" s="392"/>
      <c r="G494" s="233"/>
      <c r="H494" s="233"/>
      <c r="I494" s="233"/>
      <c r="J494" s="233"/>
    </row>
    <row r="495" spans="1:10" ht="13.5" thickBot="1">
      <c r="A495" s="465"/>
      <c r="B495" s="70" t="s">
        <v>186</v>
      </c>
      <c r="C495" s="425">
        <f>D495+I495+J495</f>
        <v>45</v>
      </c>
      <c r="D495" s="279">
        <f>E495+F495+G495+H495</f>
        <v>45</v>
      </c>
      <c r="E495" s="280">
        <v>45</v>
      </c>
      <c r="F495" s="410"/>
      <c r="G495" s="275"/>
      <c r="H495" s="275"/>
      <c r="I495" s="275"/>
      <c r="J495" s="275"/>
    </row>
    <row r="496" spans="1:10" ht="13.5" thickBot="1">
      <c r="A496" s="83" t="s">
        <v>83</v>
      </c>
      <c r="B496" s="84" t="s">
        <v>82</v>
      </c>
      <c r="C496" s="449">
        <f aca="true" t="shared" si="94" ref="C496:J496">C497+C498+C499</f>
        <v>65574</v>
      </c>
      <c r="D496" s="300">
        <f t="shared" si="94"/>
        <v>45574</v>
      </c>
      <c r="E496" s="263">
        <f t="shared" si="94"/>
        <v>34594</v>
      </c>
      <c r="F496" s="402"/>
      <c r="G496" s="260">
        <f t="shared" si="94"/>
        <v>0</v>
      </c>
      <c r="H496" s="263">
        <f t="shared" si="94"/>
        <v>10980</v>
      </c>
      <c r="I496" s="260">
        <f t="shared" si="94"/>
        <v>0</v>
      </c>
      <c r="J496" s="593">
        <f t="shared" si="94"/>
        <v>20000</v>
      </c>
    </row>
    <row r="497" spans="1:10" s="4" customFormat="1" ht="12.75">
      <c r="A497" s="10" t="s">
        <v>9</v>
      </c>
      <c r="B497" s="10" t="s">
        <v>10</v>
      </c>
      <c r="C497" s="431">
        <f>C501</f>
        <v>15599</v>
      </c>
      <c r="D497" s="325">
        <f>D504</f>
        <v>15599</v>
      </c>
      <c r="E497" s="244">
        <f aca="true" t="shared" si="95" ref="E497:J497">E501</f>
        <v>4619</v>
      </c>
      <c r="F497" s="396"/>
      <c r="G497" s="221">
        <f t="shared" si="95"/>
        <v>0</v>
      </c>
      <c r="H497" s="244">
        <f t="shared" si="95"/>
        <v>10980</v>
      </c>
      <c r="I497" s="221">
        <f t="shared" si="95"/>
        <v>0</v>
      </c>
      <c r="J497" s="257">
        <f t="shared" si="95"/>
        <v>0</v>
      </c>
    </row>
    <row r="498" spans="1:10" s="4" customFormat="1" ht="12.75">
      <c r="A498" s="10" t="s">
        <v>11</v>
      </c>
      <c r="B498" s="10" t="s">
        <v>12</v>
      </c>
      <c r="C498" s="447">
        <f>D498+I498+J498</f>
        <v>49671</v>
      </c>
      <c r="D498" s="250">
        <f>E498+F498+G498+H498</f>
        <v>29671</v>
      </c>
      <c r="E498" s="239">
        <f aca="true" t="shared" si="96" ref="E498:J498">E516+E558</f>
        <v>29671</v>
      </c>
      <c r="F498" s="468"/>
      <c r="G498" s="210">
        <f t="shared" si="96"/>
        <v>0</v>
      </c>
      <c r="H498" s="210">
        <f t="shared" si="96"/>
        <v>0</v>
      </c>
      <c r="I498" s="210">
        <f t="shared" si="96"/>
        <v>0</v>
      </c>
      <c r="J498" s="239">
        <f t="shared" si="96"/>
        <v>20000</v>
      </c>
    </row>
    <row r="499" spans="1:10" s="4" customFormat="1" ht="13.5" thickBot="1">
      <c r="A499" s="34" t="s">
        <v>13</v>
      </c>
      <c r="B499" s="10" t="s">
        <v>64</v>
      </c>
      <c r="C499" s="661">
        <f aca="true" t="shared" si="97" ref="C499:J499">C503</f>
        <v>304</v>
      </c>
      <c r="D499" s="252">
        <f t="shared" si="97"/>
        <v>304</v>
      </c>
      <c r="E499" s="235">
        <f t="shared" si="97"/>
        <v>304</v>
      </c>
      <c r="F499" s="391"/>
      <c r="G499" s="234">
        <f t="shared" si="97"/>
        <v>0</v>
      </c>
      <c r="H499" s="234">
        <f t="shared" si="97"/>
        <v>0</v>
      </c>
      <c r="I499" s="234">
        <f t="shared" si="97"/>
        <v>0</v>
      </c>
      <c r="J499" s="234">
        <f t="shared" si="97"/>
        <v>0</v>
      </c>
    </row>
    <row r="500" spans="1:10" ht="13.5" thickBot="1">
      <c r="A500" s="76"/>
      <c r="B500" s="86" t="s">
        <v>45</v>
      </c>
      <c r="C500" s="429">
        <f>D500+I500+J500</f>
        <v>16966</v>
      </c>
      <c r="D500" s="247">
        <f>E500+F500+G500+H500</f>
        <v>16966</v>
      </c>
      <c r="E500" s="231">
        <f aca="true" t="shared" si="98" ref="E500:J500">E501+E502+E503</f>
        <v>5986</v>
      </c>
      <c r="F500" s="381"/>
      <c r="G500" s="216">
        <f t="shared" si="98"/>
        <v>0</v>
      </c>
      <c r="H500" s="231">
        <f t="shared" si="98"/>
        <v>10980</v>
      </c>
      <c r="I500" s="216">
        <f t="shared" si="98"/>
        <v>0</v>
      </c>
      <c r="J500" s="217">
        <f t="shared" si="98"/>
        <v>0</v>
      </c>
    </row>
    <row r="501" spans="1:10" ht="12.75">
      <c r="A501" s="10" t="s">
        <v>9</v>
      </c>
      <c r="B501" s="10" t="s">
        <v>10</v>
      </c>
      <c r="C501" s="428">
        <f>D501+I501+J501</f>
        <v>15599</v>
      </c>
      <c r="D501" s="301">
        <f>E501+F501+G501+H501</f>
        <v>15599</v>
      </c>
      <c r="E501" s="201">
        <f aca="true" t="shared" si="99" ref="E501:J501">E504</f>
        <v>4619</v>
      </c>
      <c r="F501" s="376"/>
      <c r="G501" s="165">
        <f t="shared" si="99"/>
        <v>0</v>
      </c>
      <c r="H501" s="201">
        <f t="shared" si="99"/>
        <v>10980</v>
      </c>
      <c r="I501" s="165">
        <f t="shared" si="99"/>
        <v>0</v>
      </c>
      <c r="J501" s="214">
        <f t="shared" si="99"/>
        <v>0</v>
      </c>
    </row>
    <row r="502" spans="1:10" ht="12.75">
      <c r="A502" s="10" t="s">
        <v>11</v>
      </c>
      <c r="B502" s="10" t="s">
        <v>12</v>
      </c>
      <c r="C502" s="427">
        <f aca="true" t="shared" si="100" ref="C502:C516">D502+I502+J502</f>
        <v>1063</v>
      </c>
      <c r="D502" s="302">
        <f aca="true" t="shared" si="101" ref="D502:D515">E502+F502+G502+H502</f>
        <v>1063</v>
      </c>
      <c r="E502" s="272">
        <f>E516</f>
        <v>1063</v>
      </c>
      <c r="F502" s="380"/>
      <c r="G502" s="211"/>
      <c r="H502" s="272"/>
      <c r="I502" s="211"/>
      <c r="J502" s="212"/>
    </row>
    <row r="503" spans="1:10" ht="13.5" thickBot="1">
      <c r="A503" s="34" t="s">
        <v>13</v>
      </c>
      <c r="B503" s="10" t="s">
        <v>64</v>
      </c>
      <c r="C503" s="425">
        <f t="shared" si="100"/>
        <v>304</v>
      </c>
      <c r="D503" s="315">
        <f t="shared" si="101"/>
        <v>304</v>
      </c>
      <c r="E503" s="197">
        <f>E530</f>
        <v>304</v>
      </c>
      <c r="F503" s="373"/>
      <c r="G503" s="196">
        <f>G530</f>
        <v>0</v>
      </c>
      <c r="H503" s="196">
        <f>H530</f>
        <v>0</v>
      </c>
      <c r="I503" s="196">
        <f>I530</f>
        <v>0</v>
      </c>
      <c r="J503" s="198">
        <f>J530</f>
        <v>0</v>
      </c>
    </row>
    <row r="504" spans="1:10" ht="13.5" thickBot="1">
      <c r="A504" s="77" t="s">
        <v>9</v>
      </c>
      <c r="B504" s="51" t="s">
        <v>10</v>
      </c>
      <c r="C504" s="426">
        <f>D504+I504+J504</f>
        <v>15599</v>
      </c>
      <c r="D504" s="317">
        <f>D505+D506+D512+D513+D515</f>
        <v>15599</v>
      </c>
      <c r="E504" s="277">
        <f>E505+E506+E512+E513+E515</f>
        <v>4619</v>
      </c>
      <c r="F504" s="385"/>
      <c r="G504" s="224">
        <f>G505+G506</f>
        <v>0</v>
      </c>
      <c r="H504" s="277">
        <f>H505+H506</f>
        <v>10980</v>
      </c>
      <c r="I504" s="224">
        <f>I505+I506</f>
        <v>0</v>
      </c>
      <c r="J504" s="225">
        <f>J505+J506</f>
        <v>0</v>
      </c>
    </row>
    <row r="505" spans="1:10" ht="12.75">
      <c r="A505" s="138">
        <v>1</v>
      </c>
      <c r="B505" s="163" t="s">
        <v>439</v>
      </c>
      <c r="C505" s="666">
        <f t="shared" si="100"/>
        <v>604</v>
      </c>
      <c r="D505" s="345">
        <f t="shared" si="101"/>
        <v>604</v>
      </c>
      <c r="E505" s="221">
        <v>0</v>
      </c>
      <c r="F505" s="404"/>
      <c r="G505" s="264"/>
      <c r="H505" s="244">
        <v>604</v>
      </c>
      <c r="I505" s="201"/>
      <c r="J505" s="303"/>
    </row>
    <row r="506" spans="1:10" ht="13.5" thickBot="1">
      <c r="A506" s="172">
        <v>2</v>
      </c>
      <c r="B506" s="180" t="s">
        <v>438</v>
      </c>
      <c r="C506" s="660">
        <f t="shared" si="100"/>
        <v>10450</v>
      </c>
      <c r="D506" s="339">
        <f t="shared" si="101"/>
        <v>10450</v>
      </c>
      <c r="E506" s="265">
        <v>74</v>
      </c>
      <c r="F506" s="461"/>
      <c r="G506" s="265"/>
      <c r="H506" s="239">
        <v>10376</v>
      </c>
      <c r="I506" s="272"/>
      <c r="J506" s="272"/>
    </row>
    <row r="507" spans="1:10" ht="18.75" thickBot="1">
      <c r="A507" s="3"/>
      <c r="B507" s="3"/>
      <c r="C507" s="71" t="s">
        <v>37</v>
      </c>
      <c r="D507" s="639" t="s">
        <v>71</v>
      </c>
      <c r="E507" s="639"/>
      <c r="F507" s="639"/>
      <c r="G507" s="639"/>
      <c r="H507" s="639"/>
      <c r="I507" s="598" t="s">
        <v>32</v>
      </c>
      <c r="J507" s="597" t="s">
        <v>65</v>
      </c>
    </row>
    <row r="508" spans="1:10" ht="12.75">
      <c r="A508" s="8" t="s">
        <v>36</v>
      </c>
      <c r="B508" s="8"/>
      <c r="C508" s="11" t="s">
        <v>448</v>
      </c>
      <c r="D508" s="157" t="s">
        <v>69</v>
      </c>
      <c r="E508" s="71" t="s">
        <v>49</v>
      </c>
      <c r="F508" s="368"/>
      <c r="G508" s="71" t="s">
        <v>29</v>
      </c>
      <c r="H508" s="166"/>
      <c r="I508" s="91" t="s">
        <v>33</v>
      </c>
      <c r="J508" s="72" t="s">
        <v>66</v>
      </c>
    </row>
    <row r="509" spans="1:10" ht="12.75">
      <c r="A509" s="10" t="s">
        <v>0</v>
      </c>
      <c r="B509" s="10" t="s">
        <v>4</v>
      </c>
      <c r="C509" s="72" t="s">
        <v>459</v>
      </c>
      <c r="D509" s="158" t="s">
        <v>49</v>
      </c>
      <c r="E509" s="72" t="s">
        <v>1</v>
      </c>
      <c r="F509" s="190" t="s">
        <v>3</v>
      </c>
      <c r="G509" s="72" t="s">
        <v>30</v>
      </c>
      <c r="H509" s="91" t="s">
        <v>31</v>
      </c>
      <c r="I509" s="91" t="s">
        <v>76</v>
      </c>
      <c r="J509" s="72"/>
    </row>
    <row r="510" spans="1:10" ht="13.5" thickBot="1">
      <c r="A510" s="10"/>
      <c r="B510" s="19"/>
      <c r="C510" s="73">
        <v>2016</v>
      </c>
      <c r="D510" s="159"/>
      <c r="E510" s="73" t="s">
        <v>2</v>
      </c>
      <c r="F510" s="369"/>
      <c r="G510" s="73" t="s">
        <v>149</v>
      </c>
      <c r="H510" s="167" t="s">
        <v>68</v>
      </c>
      <c r="I510" s="167" t="s">
        <v>77</v>
      </c>
      <c r="J510" s="73"/>
    </row>
    <row r="511" spans="1:10" ht="13.5" thickBot="1">
      <c r="A511" s="13"/>
      <c r="B511" s="41"/>
      <c r="C511" s="16" t="s">
        <v>110</v>
      </c>
      <c r="D511" s="424" t="s">
        <v>70</v>
      </c>
      <c r="E511" s="14">
        <v>3</v>
      </c>
      <c r="F511" s="14">
        <v>4</v>
      </c>
      <c r="G511" s="14">
        <v>5</v>
      </c>
      <c r="H511" s="15">
        <v>6</v>
      </c>
      <c r="I511" s="16">
        <v>7</v>
      </c>
      <c r="J511" s="16">
        <v>8</v>
      </c>
    </row>
    <row r="512" spans="1:14" ht="12.75">
      <c r="A512" s="152">
        <v>3</v>
      </c>
      <c r="B512" s="162" t="s">
        <v>153</v>
      </c>
      <c r="C512" s="661">
        <f t="shared" si="100"/>
        <v>4045</v>
      </c>
      <c r="D512" s="341">
        <f t="shared" si="101"/>
        <v>4045</v>
      </c>
      <c r="E512" s="239">
        <v>4045</v>
      </c>
      <c r="F512" s="461"/>
      <c r="G512" s="265"/>
      <c r="H512" s="239"/>
      <c r="I512" s="272"/>
      <c r="J512" s="272"/>
      <c r="K512" s="636" t="s">
        <v>455</v>
      </c>
      <c r="L512" s="637"/>
      <c r="M512" s="637"/>
      <c r="N512" s="637"/>
    </row>
    <row r="513" spans="1:10" ht="12.75">
      <c r="A513" s="152">
        <v>4</v>
      </c>
      <c r="B513" s="602" t="s">
        <v>154</v>
      </c>
      <c r="C513" s="661">
        <f t="shared" si="100"/>
        <v>80</v>
      </c>
      <c r="D513" s="341">
        <f t="shared" si="101"/>
        <v>80</v>
      </c>
      <c r="E513" s="265">
        <v>80</v>
      </c>
      <c r="F513" s="461"/>
      <c r="G513" s="265"/>
      <c r="H513" s="239"/>
      <c r="I513" s="272"/>
      <c r="J513" s="272"/>
    </row>
    <row r="514" spans="1:10" ht="12.75">
      <c r="A514" s="173"/>
      <c r="B514" s="604" t="s">
        <v>437</v>
      </c>
      <c r="C514" s="661"/>
      <c r="D514" s="341"/>
      <c r="E514" s="265"/>
      <c r="F514" s="461"/>
      <c r="G514" s="265"/>
      <c r="H514" s="239"/>
      <c r="I514" s="272"/>
      <c r="J514" s="272"/>
    </row>
    <row r="515" spans="1:10" ht="13.5" thickBot="1">
      <c r="A515" s="462">
        <v>5</v>
      </c>
      <c r="B515" s="47" t="s">
        <v>155</v>
      </c>
      <c r="C515" s="661">
        <f t="shared" si="100"/>
        <v>420</v>
      </c>
      <c r="D515" s="341">
        <f t="shared" si="101"/>
        <v>420</v>
      </c>
      <c r="E515" s="267">
        <v>420</v>
      </c>
      <c r="F515" s="405"/>
      <c r="G515" s="267"/>
      <c r="H515" s="235"/>
      <c r="I515" s="197"/>
      <c r="J515" s="197"/>
    </row>
    <row r="516" spans="1:10" ht="13.5" thickBot="1">
      <c r="A516" s="77" t="s">
        <v>11</v>
      </c>
      <c r="B516" s="51" t="s">
        <v>12</v>
      </c>
      <c r="C516" s="426">
        <f t="shared" si="100"/>
        <v>1063</v>
      </c>
      <c r="D516" s="317">
        <f>E516+F516+G516+H516</f>
        <v>1063</v>
      </c>
      <c r="E516" s="232">
        <f>E518+E519+E522+E524+E526+E528</f>
        <v>1063</v>
      </c>
      <c r="F516" s="383"/>
      <c r="G516" s="219"/>
      <c r="H516" s="219"/>
      <c r="I516" s="219"/>
      <c r="J516" s="220"/>
    </row>
    <row r="517" spans="1:10" ht="12.75">
      <c r="A517" s="34">
        <v>1</v>
      </c>
      <c r="B517" s="70" t="s">
        <v>131</v>
      </c>
      <c r="C517" s="428"/>
      <c r="D517" s="301"/>
      <c r="E517" s="244"/>
      <c r="F517" s="386"/>
      <c r="G517" s="233"/>
      <c r="H517" s="233"/>
      <c r="I517" s="233"/>
      <c r="J517" s="202"/>
    </row>
    <row r="518" spans="1:10" ht="12.75">
      <c r="A518" s="135"/>
      <c r="B518" s="182" t="s">
        <v>132</v>
      </c>
      <c r="C518" s="447">
        <f>D518+I518+J518</f>
        <v>5</v>
      </c>
      <c r="D518" s="250">
        <f>E518+F518+G518+H518</f>
        <v>5</v>
      </c>
      <c r="E518" s="239">
        <v>5</v>
      </c>
      <c r="F518" s="389"/>
      <c r="G518" s="238"/>
      <c r="H518" s="238"/>
      <c r="I518" s="238"/>
      <c r="J518" s="271"/>
    </row>
    <row r="519" spans="1:10" ht="12.75">
      <c r="A519" s="54">
        <v>2</v>
      </c>
      <c r="B519" s="70" t="s">
        <v>156</v>
      </c>
      <c r="C519" s="661">
        <f>D519+I519+J519</f>
        <v>200</v>
      </c>
      <c r="D519" s="252">
        <f>E519+F519+G519+H519</f>
        <v>200</v>
      </c>
      <c r="E519" s="235">
        <v>200</v>
      </c>
      <c r="F519" s="546"/>
      <c r="G519" s="275"/>
      <c r="H519" s="275"/>
      <c r="I519" s="275"/>
      <c r="J519" s="276"/>
    </row>
    <row r="520" spans="1:10" ht="12.75">
      <c r="A520" s="54"/>
      <c r="B520" s="70" t="s">
        <v>132</v>
      </c>
      <c r="C520" s="630">
        <f aca="true" t="shared" si="102" ref="C520:C528">D520+I520+J520</f>
        <v>0</v>
      </c>
      <c r="D520" s="631">
        <f aca="true" t="shared" si="103" ref="D520:D528">E520+F520+G520+H520</f>
        <v>0</v>
      </c>
      <c r="E520" s="235"/>
      <c r="F520" s="546"/>
      <c r="G520" s="275"/>
      <c r="H520" s="275"/>
      <c r="I520" s="275"/>
      <c r="J520" s="276"/>
    </row>
    <row r="521" spans="1:10" ht="12.75">
      <c r="A521" s="152">
        <v>3</v>
      </c>
      <c r="B521" s="176" t="s">
        <v>157</v>
      </c>
      <c r="C521" s="630">
        <f t="shared" si="102"/>
        <v>0</v>
      </c>
      <c r="D521" s="631">
        <f t="shared" si="103"/>
        <v>0</v>
      </c>
      <c r="E521" s="239"/>
      <c r="F521" s="389"/>
      <c r="G521" s="238"/>
      <c r="H521" s="238"/>
      <c r="I521" s="238"/>
      <c r="J521" s="238"/>
    </row>
    <row r="522" spans="1:14" ht="12.75">
      <c r="A522" s="173"/>
      <c r="B522" s="182" t="s">
        <v>436</v>
      </c>
      <c r="C522" s="447">
        <f t="shared" si="102"/>
        <v>210</v>
      </c>
      <c r="D522" s="250">
        <f t="shared" si="103"/>
        <v>210</v>
      </c>
      <c r="E522" s="239">
        <v>210</v>
      </c>
      <c r="F522" s="389"/>
      <c r="G522" s="238"/>
      <c r="H522" s="238"/>
      <c r="I522" s="238"/>
      <c r="J522" s="238"/>
      <c r="K522" s="636" t="s">
        <v>456</v>
      </c>
      <c r="L522" s="637"/>
      <c r="M522" s="637"/>
      <c r="N522" s="637"/>
    </row>
    <row r="523" spans="1:10" ht="12.75">
      <c r="A523" s="174">
        <v>4</v>
      </c>
      <c r="B523" s="176" t="s">
        <v>158</v>
      </c>
      <c r="C523" s="630">
        <f t="shared" si="102"/>
        <v>0</v>
      </c>
      <c r="D523" s="631">
        <f t="shared" si="103"/>
        <v>0</v>
      </c>
      <c r="E523" s="210"/>
      <c r="F523" s="389"/>
      <c r="G523" s="238"/>
      <c r="H523" s="238"/>
      <c r="I523" s="238"/>
      <c r="J523" s="271"/>
    </row>
    <row r="524" spans="1:14" ht="12.75">
      <c r="A524" s="465"/>
      <c r="B524" s="70" t="s">
        <v>159</v>
      </c>
      <c r="C524" s="661">
        <f t="shared" si="102"/>
        <v>496</v>
      </c>
      <c r="D524" s="252">
        <f t="shared" si="103"/>
        <v>496</v>
      </c>
      <c r="E524" s="239">
        <v>496</v>
      </c>
      <c r="F524" s="389"/>
      <c r="G524" s="238"/>
      <c r="H524" s="238"/>
      <c r="I524" s="238"/>
      <c r="J524" s="271"/>
      <c r="K524" s="636" t="s">
        <v>457</v>
      </c>
      <c r="L524" s="637"/>
      <c r="M524" s="637"/>
      <c r="N524" s="637"/>
    </row>
    <row r="525" spans="1:10" ht="13.5" thickBot="1">
      <c r="A525" s="465"/>
      <c r="B525" s="182" t="s">
        <v>435</v>
      </c>
      <c r="C525" s="629">
        <f t="shared" si="102"/>
        <v>0</v>
      </c>
      <c r="D525" s="226">
        <f t="shared" si="103"/>
        <v>0</v>
      </c>
      <c r="E525" s="239"/>
      <c r="F525" s="389"/>
      <c r="G525" s="238"/>
      <c r="H525" s="238"/>
      <c r="I525" s="238"/>
      <c r="J525" s="238"/>
    </row>
    <row r="526" spans="1:14" ht="12.75">
      <c r="A526" s="22">
        <v>5</v>
      </c>
      <c r="B526" s="176" t="s">
        <v>130</v>
      </c>
      <c r="C526" s="447">
        <f t="shared" si="102"/>
        <v>142</v>
      </c>
      <c r="D526" s="250">
        <f t="shared" si="103"/>
        <v>142</v>
      </c>
      <c r="E526" s="239">
        <v>142</v>
      </c>
      <c r="F526" s="389"/>
      <c r="G526" s="238"/>
      <c r="H526" s="238"/>
      <c r="I526" s="238"/>
      <c r="J526" s="238"/>
      <c r="K526" s="636" t="s">
        <v>458</v>
      </c>
      <c r="L526" s="637"/>
      <c r="M526" s="637"/>
      <c r="N526" s="637"/>
    </row>
    <row r="527" spans="1:10" ht="12.75">
      <c r="A527" s="34"/>
      <c r="B527" s="182" t="s">
        <v>434</v>
      </c>
      <c r="C527" s="447"/>
      <c r="D527" s="250"/>
      <c r="E527" s="239"/>
      <c r="F527" s="389"/>
      <c r="G527" s="238"/>
      <c r="H527" s="238"/>
      <c r="I527" s="238"/>
      <c r="J527" s="238"/>
    </row>
    <row r="528" spans="1:10" ht="12.75">
      <c r="A528" s="152">
        <v>6</v>
      </c>
      <c r="B528" s="50" t="s">
        <v>430</v>
      </c>
      <c r="C528" s="447">
        <f t="shared" si="102"/>
        <v>10</v>
      </c>
      <c r="D528" s="302">
        <f t="shared" si="103"/>
        <v>10</v>
      </c>
      <c r="E528" s="239">
        <v>10</v>
      </c>
      <c r="F528" s="387"/>
      <c r="G528" s="238"/>
      <c r="H528" s="238"/>
      <c r="I528" s="238"/>
      <c r="J528" s="238"/>
    </row>
    <row r="529" spans="1:10" ht="13.5" thickBot="1">
      <c r="A529" s="462"/>
      <c r="B529" s="50" t="s">
        <v>433</v>
      </c>
      <c r="C529" s="661"/>
      <c r="D529" s="315"/>
      <c r="E529" s="235"/>
      <c r="F529" s="388"/>
      <c r="G529" s="275"/>
      <c r="H529" s="275"/>
      <c r="I529" s="275"/>
      <c r="J529" s="275"/>
    </row>
    <row r="530" spans="1:10" ht="13.5" thickBot="1">
      <c r="A530" s="570" t="s">
        <v>13</v>
      </c>
      <c r="B530" s="615" t="s">
        <v>40</v>
      </c>
      <c r="C530" s="430">
        <f>D530+I530+J530</f>
        <v>304</v>
      </c>
      <c r="D530" s="317">
        <f>E530+F530+G530+H530</f>
        <v>304</v>
      </c>
      <c r="E530" s="232">
        <f aca="true" t="shared" si="104" ref="E530:J530">E531+E548</f>
        <v>304</v>
      </c>
      <c r="F530" s="383"/>
      <c r="G530" s="219">
        <f t="shared" si="104"/>
        <v>0</v>
      </c>
      <c r="H530" s="219">
        <f t="shared" si="104"/>
        <v>0</v>
      </c>
      <c r="I530" s="219">
        <f t="shared" si="104"/>
        <v>0</v>
      </c>
      <c r="J530" s="220">
        <f t="shared" si="104"/>
        <v>0</v>
      </c>
    </row>
    <row r="531" spans="1:10" ht="13.5" thickBot="1">
      <c r="A531" s="156"/>
      <c r="B531" s="569" t="s">
        <v>57</v>
      </c>
      <c r="C531" s="430">
        <f>D531+I531+J531</f>
        <v>283</v>
      </c>
      <c r="D531" s="317">
        <f>E531+F531+G531+H531</f>
        <v>283</v>
      </c>
      <c r="E531" s="232">
        <f>E533+E535+E537+E539+E541+E543+E545+E547</f>
        <v>283</v>
      </c>
      <c r="F531" s="383"/>
      <c r="G531" s="219">
        <f>G533+G535+G537+G539+G541+G543+G545</f>
        <v>0</v>
      </c>
      <c r="H531" s="219">
        <f>H533+H535+H537+H539+H541+H543+H545</f>
        <v>0</v>
      </c>
      <c r="I531" s="219">
        <f>I533+I535+I537+I539+I541+I543+I545</f>
        <v>0</v>
      </c>
      <c r="J531" s="220">
        <f>J533+J535+J537+J539+J541+J543+J545</f>
        <v>0</v>
      </c>
    </row>
    <row r="532" spans="1:10" ht="12.75">
      <c r="A532" s="54">
        <v>1</v>
      </c>
      <c r="B532" s="50" t="s">
        <v>160</v>
      </c>
      <c r="C532" s="667"/>
      <c r="D532" s="346"/>
      <c r="E532" s="347"/>
      <c r="F532" s="392"/>
      <c r="G532" s="233"/>
      <c r="H532" s="233"/>
      <c r="I532" s="233"/>
      <c r="J532" s="202"/>
    </row>
    <row r="533" spans="1:10" ht="12.75">
      <c r="A533" s="54"/>
      <c r="B533" s="50" t="s">
        <v>161</v>
      </c>
      <c r="C533" s="447">
        <f>D533+I533+J533</f>
        <v>9</v>
      </c>
      <c r="D533" s="348">
        <f>E533+F533+G533+H533</f>
        <v>9</v>
      </c>
      <c r="E533" s="239">
        <v>9</v>
      </c>
      <c r="F533" s="393"/>
      <c r="G533" s="238"/>
      <c r="H533" s="238"/>
      <c r="I533" s="238"/>
      <c r="J533" s="271"/>
    </row>
    <row r="534" spans="1:10" ht="12.75">
      <c r="A534" s="174">
        <v>2</v>
      </c>
      <c r="B534" s="176" t="s">
        <v>160</v>
      </c>
      <c r="C534" s="447"/>
      <c r="D534" s="348"/>
      <c r="E534" s="239"/>
      <c r="F534" s="393"/>
      <c r="G534" s="238"/>
      <c r="H534" s="238"/>
      <c r="I534" s="238"/>
      <c r="J534" s="271"/>
    </row>
    <row r="535" spans="1:10" s="60" customFormat="1" ht="12.75">
      <c r="A535" s="175"/>
      <c r="B535" s="182" t="s">
        <v>162</v>
      </c>
      <c r="C535" s="661">
        <f>D535+I535+J535</f>
        <v>9</v>
      </c>
      <c r="D535" s="349">
        <f>E535+F535+G535+H535</f>
        <v>9</v>
      </c>
      <c r="E535" s="235">
        <v>9</v>
      </c>
      <c r="F535" s="410"/>
      <c r="G535" s="275"/>
      <c r="H535" s="275"/>
      <c r="I535" s="275"/>
      <c r="J535" s="276"/>
    </row>
    <row r="536" spans="1:10" s="60" customFormat="1" ht="12.75">
      <c r="A536" s="465">
        <v>3</v>
      </c>
      <c r="B536" s="176" t="s">
        <v>160</v>
      </c>
      <c r="C536" s="670"/>
      <c r="D536" s="349"/>
      <c r="E536" s="239"/>
      <c r="F536" s="393"/>
      <c r="G536" s="238"/>
      <c r="H536" s="238"/>
      <c r="I536" s="238"/>
      <c r="J536" s="238"/>
    </row>
    <row r="537" spans="1:10" s="60" customFormat="1" ht="13.5" thickBot="1">
      <c r="A537" s="175"/>
      <c r="B537" s="182" t="s">
        <v>163</v>
      </c>
      <c r="C537" s="660">
        <f>D537+I537+J537</f>
        <v>8</v>
      </c>
      <c r="D537" s="348">
        <f>E537+F537+G537+H537</f>
        <v>8</v>
      </c>
      <c r="E537" s="239">
        <v>8</v>
      </c>
      <c r="F537" s="393"/>
      <c r="G537" s="238"/>
      <c r="H537" s="238"/>
      <c r="I537" s="238"/>
      <c r="J537" s="238"/>
    </row>
    <row r="538" spans="1:10" s="60" customFormat="1" ht="12.75">
      <c r="A538" s="134">
        <v>4</v>
      </c>
      <c r="B538" s="176" t="s">
        <v>160</v>
      </c>
      <c r="C538" s="630">
        <f aca="true" t="shared" si="105" ref="C538:C560">D538+I538+J538</f>
        <v>0</v>
      </c>
      <c r="D538" s="273">
        <f aca="true" t="shared" si="106" ref="D538:D560">E538+F538+G538+H538</f>
        <v>0</v>
      </c>
      <c r="E538" s="239"/>
      <c r="F538" s="399"/>
      <c r="G538" s="238"/>
      <c r="H538" s="238"/>
      <c r="I538" s="238"/>
      <c r="J538" s="271"/>
    </row>
    <row r="539" spans="1:10" s="60" customFormat="1" ht="12.75">
      <c r="A539" s="34"/>
      <c r="B539" s="70" t="s">
        <v>164</v>
      </c>
      <c r="C539" s="661">
        <f t="shared" si="105"/>
        <v>8</v>
      </c>
      <c r="D539" s="349">
        <f t="shared" si="106"/>
        <v>8</v>
      </c>
      <c r="E539" s="235">
        <v>8</v>
      </c>
      <c r="F539" s="412"/>
      <c r="G539" s="275"/>
      <c r="H539" s="275"/>
      <c r="I539" s="275"/>
      <c r="J539" s="276"/>
    </row>
    <row r="540" spans="1:10" s="60" customFormat="1" ht="12.75">
      <c r="A540" s="174">
        <v>5</v>
      </c>
      <c r="B540" s="176" t="s">
        <v>165</v>
      </c>
      <c r="C540" s="661"/>
      <c r="D540" s="349"/>
      <c r="E540" s="239"/>
      <c r="F540" s="399"/>
      <c r="G540" s="238"/>
      <c r="H540" s="238"/>
      <c r="I540" s="238"/>
      <c r="J540" s="238"/>
    </row>
    <row r="541" spans="1:10" s="60" customFormat="1" ht="12.75">
      <c r="A541" s="465"/>
      <c r="B541" s="182" t="s">
        <v>166</v>
      </c>
      <c r="C541" s="661">
        <f t="shared" si="105"/>
        <v>104</v>
      </c>
      <c r="D541" s="349">
        <f t="shared" si="106"/>
        <v>104</v>
      </c>
      <c r="E541" s="239">
        <v>104</v>
      </c>
      <c r="F541" s="399"/>
      <c r="G541" s="238"/>
      <c r="H541" s="238"/>
      <c r="I541" s="238"/>
      <c r="J541" s="238"/>
    </row>
    <row r="542" spans="1:10" s="60" customFormat="1" ht="12.75">
      <c r="A542" s="152">
        <v>6</v>
      </c>
      <c r="B542" s="463" t="s">
        <v>167</v>
      </c>
      <c r="C542" s="661"/>
      <c r="D542" s="349"/>
      <c r="E542" s="239"/>
      <c r="F542" s="399"/>
      <c r="G542" s="238"/>
      <c r="H542" s="238"/>
      <c r="I542" s="238"/>
      <c r="J542" s="238"/>
    </row>
    <row r="543" spans="1:10" s="60" customFormat="1" ht="12.75">
      <c r="A543" s="462"/>
      <c r="B543" s="464" t="s">
        <v>168</v>
      </c>
      <c r="C543" s="661">
        <f t="shared" si="105"/>
        <v>73</v>
      </c>
      <c r="D543" s="349">
        <f t="shared" si="106"/>
        <v>73</v>
      </c>
      <c r="E543" s="239">
        <v>73</v>
      </c>
      <c r="F543" s="399"/>
      <c r="G543" s="238"/>
      <c r="H543" s="238"/>
      <c r="I543" s="238"/>
      <c r="J543" s="238"/>
    </row>
    <row r="544" spans="1:10" s="60" customFormat="1" ht="12.75">
      <c r="A544" s="152">
        <v>7</v>
      </c>
      <c r="B544" s="463" t="s">
        <v>169</v>
      </c>
      <c r="C544" s="668"/>
      <c r="D544" s="348"/>
      <c r="E544" s="239"/>
      <c r="F544" s="399"/>
      <c r="G544" s="238"/>
      <c r="H544" s="238"/>
      <c r="I544" s="238"/>
      <c r="J544" s="238"/>
    </row>
    <row r="545" spans="1:10" s="60" customFormat="1" ht="12.75">
      <c r="A545" s="462"/>
      <c r="B545" s="464" t="s">
        <v>170</v>
      </c>
      <c r="C545" s="447">
        <f t="shared" si="105"/>
        <v>13</v>
      </c>
      <c r="D545" s="348">
        <f t="shared" si="106"/>
        <v>13</v>
      </c>
      <c r="E545" s="239">
        <v>13</v>
      </c>
      <c r="F545" s="399"/>
      <c r="G545" s="238"/>
      <c r="H545" s="238"/>
      <c r="I545" s="238"/>
      <c r="J545" s="238"/>
    </row>
    <row r="546" spans="1:10" s="60" customFormat="1" ht="12.75">
      <c r="A546" s="152">
        <v>8</v>
      </c>
      <c r="B546" s="463" t="s">
        <v>431</v>
      </c>
      <c r="C546" s="447"/>
      <c r="D546" s="348"/>
      <c r="E546" s="239"/>
      <c r="F546" s="399"/>
      <c r="G546" s="238"/>
      <c r="H546" s="238"/>
      <c r="I546" s="238"/>
      <c r="J546" s="238"/>
    </row>
    <row r="547" spans="1:10" s="60" customFormat="1" ht="13.5" thickBot="1">
      <c r="A547" s="462"/>
      <c r="B547" s="50" t="s">
        <v>432</v>
      </c>
      <c r="C547" s="661">
        <f t="shared" si="105"/>
        <v>59</v>
      </c>
      <c r="D547" s="349">
        <f t="shared" si="106"/>
        <v>59</v>
      </c>
      <c r="E547" s="235">
        <v>59</v>
      </c>
      <c r="F547" s="412"/>
      <c r="G547" s="275"/>
      <c r="H547" s="275"/>
      <c r="I547" s="275"/>
      <c r="J547" s="275"/>
    </row>
    <row r="548" spans="1:10" ht="13.5" thickBot="1">
      <c r="A548" s="51"/>
      <c r="B548" s="102" t="s">
        <v>72</v>
      </c>
      <c r="C548" s="430">
        <f t="shared" si="105"/>
        <v>21</v>
      </c>
      <c r="D548" s="248">
        <f t="shared" si="106"/>
        <v>21</v>
      </c>
      <c r="E548" s="232">
        <f>E549+E550</f>
        <v>21</v>
      </c>
      <c r="F548" s="383"/>
      <c r="G548" s="219">
        <f>G549+G550</f>
        <v>0</v>
      </c>
      <c r="H548" s="219">
        <f>H549+H550</f>
        <v>0</v>
      </c>
      <c r="I548" s="219">
        <f>I549+I550</f>
        <v>0</v>
      </c>
      <c r="J548" s="220">
        <f>J549+J550</f>
        <v>0</v>
      </c>
    </row>
    <row r="549" spans="1:10" ht="12.75">
      <c r="A549" s="128">
        <v>1</v>
      </c>
      <c r="B549" s="582" t="s">
        <v>133</v>
      </c>
      <c r="C549" s="690">
        <f t="shared" si="105"/>
        <v>6</v>
      </c>
      <c r="D549" s="583">
        <f t="shared" si="106"/>
        <v>6</v>
      </c>
      <c r="E549" s="269">
        <v>6</v>
      </c>
      <c r="F549" s="400"/>
      <c r="G549" s="334"/>
      <c r="H549" s="334"/>
      <c r="I549" s="334"/>
      <c r="J549" s="335"/>
    </row>
    <row r="550" spans="1:10" ht="13.5" thickBot="1">
      <c r="A550" s="509">
        <v>2</v>
      </c>
      <c r="B550" s="68" t="s">
        <v>171</v>
      </c>
      <c r="C550" s="669">
        <f t="shared" si="105"/>
        <v>15</v>
      </c>
      <c r="D550" s="348">
        <f t="shared" si="106"/>
        <v>15</v>
      </c>
      <c r="E550" s="239">
        <v>15</v>
      </c>
      <c r="F550" s="399"/>
      <c r="G550" s="238"/>
      <c r="H550" s="238"/>
      <c r="I550" s="238"/>
      <c r="J550" s="238"/>
    </row>
    <row r="551" spans="1:10" s="60" customFormat="1" ht="13.5" thickBot="1">
      <c r="A551" s="96"/>
      <c r="B551" s="27"/>
      <c r="C551" s="584"/>
      <c r="D551" s="584"/>
      <c r="E551" s="243"/>
      <c r="F551" s="585"/>
      <c r="G551" s="338"/>
      <c r="H551" s="338"/>
      <c r="I551" s="338"/>
      <c r="J551" s="338"/>
    </row>
    <row r="552" spans="1:10" ht="18.75" thickBot="1">
      <c r="A552" s="3"/>
      <c r="B552" s="3"/>
      <c r="C552" s="71" t="s">
        <v>37</v>
      </c>
      <c r="D552" s="643" t="s">
        <v>71</v>
      </c>
      <c r="E552" s="643"/>
      <c r="F552" s="643"/>
      <c r="G552" s="643"/>
      <c r="H552" s="643"/>
      <c r="I552" s="90" t="s">
        <v>32</v>
      </c>
      <c r="J552" s="71" t="s">
        <v>65</v>
      </c>
    </row>
    <row r="553" spans="1:10" ht="12.75">
      <c r="A553" s="8" t="s">
        <v>36</v>
      </c>
      <c r="B553" s="8"/>
      <c r="C553" s="11" t="s">
        <v>448</v>
      </c>
      <c r="D553" s="157" t="s">
        <v>69</v>
      </c>
      <c r="E553" s="71" t="s">
        <v>49</v>
      </c>
      <c r="F553" s="368"/>
      <c r="G553" s="71" t="s">
        <v>29</v>
      </c>
      <c r="H553" s="166"/>
      <c r="I553" s="91" t="s">
        <v>33</v>
      </c>
      <c r="J553" s="72" t="s">
        <v>66</v>
      </c>
    </row>
    <row r="554" spans="1:10" ht="12.75">
      <c r="A554" s="10" t="s">
        <v>0</v>
      </c>
      <c r="B554" s="10" t="s">
        <v>4</v>
      </c>
      <c r="C554" s="72" t="s">
        <v>459</v>
      </c>
      <c r="D554" s="158" t="s">
        <v>49</v>
      </c>
      <c r="E554" s="72" t="s">
        <v>1</v>
      </c>
      <c r="F554" s="190" t="s">
        <v>3</v>
      </c>
      <c r="G554" s="72" t="s">
        <v>30</v>
      </c>
      <c r="H554" s="91" t="s">
        <v>31</v>
      </c>
      <c r="I554" s="91" t="s">
        <v>76</v>
      </c>
      <c r="J554" s="72"/>
    </row>
    <row r="555" spans="1:10" ht="13.5" thickBot="1">
      <c r="A555" s="10"/>
      <c r="B555" s="19"/>
      <c r="C555" s="73">
        <v>2016</v>
      </c>
      <c r="D555" s="159"/>
      <c r="E555" s="73" t="s">
        <v>2</v>
      </c>
      <c r="F555" s="369"/>
      <c r="G555" s="73" t="s">
        <v>149</v>
      </c>
      <c r="H555" s="167" t="s">
        <v>68</v>
      </c>
      <c r="I555" s="167" t="s">
        <v>77</v>
      </c>
      <c r="J555" s="73"/>
    </row>
    <row r="556" spans="1:10" ht="13.5" thickBot="1">
      <c r="A556" s="13"/>
      <c r="B556" s="41"/>
      <c r="C556" s="16" t="s">
        <v>110</v>
      </c>
      <c r="D556" s="424" t="s">
        <v>70</v>
      </c>
      <c r="E556" s="14">
        <v>3</v>
      </c>
      <c r="F556" s="14">
        <v>4</v>
      </c>
      <c r="G556" s="14">
        <v>5</v>
      </c>
      <c r="H556" s="15">
        <v>6</v>
      </c>
      <c r="I556" s="16">
        <v>7</v>
      </c>
      <c r="J556" s="16">
        <v>8</v>
      </c>
    </row>
    <row r="557" spans="1:10" ht="13.5" thickBot="1">
      <c r="A557" s="29"/>
      <c r="B557" s="127" t="s">
        <v>81</v>
      </c>
      <c r="C557" s="429">
        <f aca="true" t="shared" si="107" ref="C557:J557">C558</f>
        <v>48608</v>
      </c>
      <c r="D557" s="247">
        <f t="shared" si="107"/>
        <v>28608</v>
      </c>
      <c r="E557" s="231">
        <f t="shared" si="107"/>
        <v>28608</v>
      </c>
      <c r="F557" s="381"/>
      <c r="G557" s="216">
        <f t="shared" si="107"/>
        <v>0</v>
      </c>
      <c r="H557" s="216">
        <f t="shared" si="107"/>
        <v>0</v>
      </c>
      <c r="I557" s="216">
        <f t="shared" si="107"/>
        <v>0</v>
      </c>
      <c r="J557" s="231">
        <f t="shared" si="107"/>
        <v>20000</v>
      </c>
    </row>
    <row r="558" spans="1:10" s="4" customFormat="1" ht="13.5" thickBot="1">
      <c r="A558" s="111" t="s">
        <v>11</v>
      </c>
      <c r="B558" s="51" t="s">
        <v>12</v>
      </c>
      <c r="C558" s="430">
        <f>D558+J558</f>
        <v>48608</v>
      </c>
      <c r="D558" s="248">
        <f t="shared" si="106"/>
        <v>28608</v>
      </c>
      <c r="E558" s="232">
        <f aca="true" t="shared" si="108" ref="E558:J558">E559+E560</f>
        <v>28608</v>
      </c>
      <c r="F558" s="383"/>
      <c r="G558" s="219">
        <f t="shared" si="108"/>
        <v>0</v>
      </c>
      <c r="H558" s="219">
        <f t="shared" si="108"/>
        <v>0</v>
      </c>
      <c r="I558" s="219">
        <f t="shared" si="108"/>
        <v>0</v>
      </c>
      <c r="J558" s="620">
        <f t="shared" si="108"/>
        <v>20000</v>
      </c>
    </row>
    <row r="559" spans="1:10" s="4" customFormat="1" ht="12.75">
      <c r="A559" s="144">
        <v>1</v>
      </c>
      <c r="B559" s="601" t="s">
        <v>134</v>
      </c>
      <c r="C559" s="431">
        <f t="shared" si="105"/>
        <v>2368</v>
      </c>
      <c r="D559" s="325">
        <f t="shared" si="106"/>
        <v>2368</v>
      </c>
      <c r="E559" s="244">
        <v>2368</v>
      </c>
      <c r="F559" s="617"/>
      <c r="G559" s="618"/>
      <c r="H559" s="618"/>
      <c r="I559" s="618"/>
      <c r="J559" s="619"/>
    </row>
    <row r="560" spans="1:14" s="4" customFormat="1" ht="13.5" thickBot="1">
      <c r="A560" s="34">
        <v>2</v>
      </c>
      <c r="B560" s="177" t="s">
        <v>135</v>
      </c>
      <c r="C560" s="447">
        <f t="shared" si="105"/>
        <v>46240</v>
      </c>
      <c r="D560" s="250">
        <f t="shared" si="106"/>
        <v>26240</v>
      </c>
      <c r="E560" s="239">
        <v>26240</v>
      </c>
      <c r="F560" s="420"/>
      <c r="G560" s="256"/>
      <c r="H560" s="256"/>
      <c r="I560" s="256"/>
      <c r="J560" s="251">
        <v>20000</v>
      </c>
      <c r="K560" s="640" t="s">
        <v>454</v>
      </c>
      <c r="L560" s="637"/>
      <c r="M560" s="637"/>
      <c r="N560" s="637"/>
    </row>
    <row r="561" spans="1:10" ht="13.5" thickBot="1">
      <c r="A561" s="83" t="s">
        <v>440</v>
      </c>
      <c r="B561" s="84" t="s">
        <v>84</v>
      </c>
      <c r="C561" s="449">
        <f>D561+I561+J561</f>
        <v>360</v>
      </c>
      <c r="D561" s="300">
        <f>E561+F561+G561+H561</f>
        <v>360</v>
      </c>
      <c r="E561" s="263">
        <f aca="true" t="shared" si="109" ref="E561:J561">E563</f>
        <v>360</v>
      </c>
      <c r="F561" s="402"/>
      <c r="G561" s="260">
        <f t="shared" si="109"/>
        <v>0</v>
      </c>
      <c r="H561" s="260">
        <f t="shared" si="109"/>
        <v>0</v>
      </c>
      <c r="I561" s="260">
        <f t="shared" si="109"/>
        <v>0</v>
      </c>
      <c r="J561" s="261">
        <f t="shared" si="109"/>
        <v>0</v>
      </c>
    </row>
    <row r="562" spans="1:10" ht="12.75">
      <c r="A562" s="87"/>
      <c r="B562" s="178" t="s">
        <v>86</v>
      </c>
      <c r="C562" s="450"/>
      <c r="D562" s="304"/>
      <c r="E562" s="305"/>
      <c r="F562" s="421"/>
      <c r="G562" s="306"/>
      <c r="H562" s="306"/>
      <c r="I562" s="306"/>
      <c r="J562" s="307"/>
    </row>
    <row r="563" spans="1:10" ht="13.5" thickBot="1">
      <c r="A563" s="88"/>
      <c r="B563" s="179" t="s">
        <v>85</v>
      </c>
      <c r="C563" s="451">
        <f>D563+I563+J563</f>
        <v>360</v>
      </c>
      <c r="D563" s="308">
        <f>E563+F563+G563+H563</f>
        <v>360</v>
      </c>
      <c r="E563" s="309">
        <f aca="true" t="shared" si="110" ref="E563:J563">E564</f>
        <v>360</v>
      </c>
      <c r="F563" s="422"/>
      <c r="G563" s="310">
        <f t="shared" si="110"/>
        <v>0</v>
      </c>
      <c r="H563" s="310">
        <f t="shared" si="110"/>
        <v>0</v>
      </c>
      <c r="I563" s="310">
        <f t="shared" si="110"/>
        <v>0</v>
      </c>
      <c r="J563" s="311">
        <f t="shared" si="110"/>
        <v>0</v>
      </c>
    </row>
    <row r="564" spans="1:10" ht="13.5" thickBot="1">
      <c r="A564" s="85" t="s">
        <v>13</v>
      </c>
      <c r="B564" s="8" t="s">
        <v>40</v>
      </c>
      <c r="C564" s="448">
        <f aca="true" t="shared" si="111" ref="C564:J564">C565+C572</f>
        <v>360</v>
      </c>
      <c r="D564" s="312">
        <f t="shared" si="111"/>
        <v>360</v>
      </c>
      <c r="E564" s="207">
        <f t="shared" si="111"/>
        <v>360</v>
      </c>
      <c r="F564" s="379"/>
      <c r="G564" s="206">
        <f t="shared" si="111"/>
        <v>0</v>
      </c>
      <c r="H564" s="206">
        <f t="shared" si="111"/>
        <v>0</v>
      </c>
      <c r="I564" s="206">
        <f t="shared" si="111"/>
        <v>0</v>
      </c>
      <c r="J564" s="208">
        <f t="shared" si="111"/>
        <v>0</v>
      </c>
    </row>
    <row r="565" spans="1:10" ht="13.5" thickBot="1">
      <c r="A565" s="78"/>
      <c r="B565" s="103" t="s">
        <v>57</v>
      </c>
      <c r="C565" s="430">
        <f>D565+I565+J565</f>
        <v>251</v>
      </c>
      <c r="D565" s="248">
        <f>E565+F565+G565+H565</f>
        <v>251</v>
      </c>
      <c r="E565" s="224">
        <f aca="true" t="shared" si="112" ref="E565:J565">E567+E569+E571</f>
        <v>251</v>
      </c>
      <c r="F565" s="385"/>
      <c r="G565" s="224">
        <f t="shared" si="112"/>
        <v>0</v>
      </c>
      <c r="H565" s="224">
        <f t="shared" si="112"/>
        <v>0</v>
      </c>
      <c r="I565" s="224">
        <f t="shared" si="112"/>
        <v>0</v>
      </c>
      <c r="J565" s="225">
        <f t="shared" si="112"/>
        <v>0</v>
      </c>
    </row>
    <row r="566" spans="1:10" ht="12.75">
      <c r="A566" s="621">
        <v>1</v>
      </c>
      <c r="B566" s="47" t="s">
        <v>141</v>
      </c>
      <c r="C566" s="428"/>
      <c r="D566" s="301"/>
      <c r="E566" s="201"/>
      <c r="F566" s="376"/>
      <c r="G566" s="201"/>
      <c r="H566" s="201"/>
      <c r="I566" s="201"/>
      <c r="J566" s="331"/>
    </row>
    <row r="567" spans="1:10" ht="12.75">
      <c r="A567" s="561"/>
      <c r="B567" s="163" t="s">
        <v>172</v>
      </c>
      <c r="C567" s="427">
        <f>D567+I567+J567</f>
        <v>10</v>
      </c>
      <c r="D567" s="302">
        <f>E567+F567+G567+H567</f>
        <v>10</v>
      </c>
      <c r="E567" s="272">
        <v>10</v>
      </c>
      <c r="F567" s="380"/>
      <c r="G567" s="272"/>
      <c r="H567" s="272"/>
      <c r="I567" s="272"/>
      <c r="J567" s="319"/>
    </row>
    <row r="568" spans="1:10" ht="12.75">
      <c r="A568" s="151">
        <v>2</v>
      </c>
      <c r="B568" s="162" t="s">
        <v>173</v>
      </c>
      <c r="C568" s="427"/>
      <c r="D568" s="302"/>
      <c r="E568" s="272"/>
      <c r="F568" s="380"/>
      <c r="G568" s="272"/>
      <c r="H568" s="272"/>
      <c r="I568" s="272"/>
      <c r="J568" s="314"/>
    </row>
    <row r="569" spans="1:10" ht="12.75">
      <c r="A569" s="150"/>
      <c r="B569" s="47" t="s">
        <v>174</v>
      </c>
      <c r="C569" s="425">
        <f>D569+I569+J569</f>
        <v>61</v>
      </c>
      <c r="D569" s="315">
        <f>E569+F569+G569+H569</f>
        <v>61</v>
      </c>
      <c r="E569" s="197">
        <v>61</v>
      </c>
      <c r="F569" s="373"/>
      <c r="G569" s="197"/>
      <c r="H569" s="197"/>
      <c r="I569" s="197"/>
      <c r="J569" s="316"/>
    </row>
    <row r="570" spans="1:10" ht="12.75">
      <c r="A570" s="466">
        <v>3</v>
      </c>
      <c r="B570" s="162" t="s">
        <v>175</v>
      </c>
      <c r="C570" s="425"/>
      <c r="D570" s="315"/>
      <c r="E570" s="272"/>
      <c r="F570" s="380"/>
      <c r="G570" s="272"/>
      <c r="H570" s="272"/>
      <c r="I570" s="272"/>
      <c r="J570" s="319"/>
    </row>
    <row r="571" spans="1:10" ht="13.5" thickBot="1">
      <c r="A571" s="561"/>
      <c r="B571" s="163" t="s">
        <v>176</v>
      </c>
      <c r="C571" s="427">
        <f>D571+I571+J571</f>
        <v>180</v>
      </c>
      <c r="D571" s="302">
        <f>E571+F571+G571+H571</f>
        <v>180</v>
      </c>
      <c r="E571" s="272">
        <v>180</v>
      </c>
      <c r="F571" s="380"/>
      <c r="G571" s="272"/>
      <c r="H571" s="272"/>
      <c r="I571" s="272"/>
      <c r="J571" s="319"/>
    </row>
    <row r="572" spans="1:10" ht="13.5" thickBot="1">
      <c r="A572" s="51"/>
      <c r="B572" s="102" t="s">
        <v>72</v>
      </c>
      <c r="C572" s="426">
        <f>D572+I572+J572</f>
        <v>109</v>
      </c>
      <c r="D572" s="317">
        <f>E572+F572+H572</f>
        <v>109</v>
      </c>
      <c r="E572" s="277">
        <f>E573+E574+E575</f>
        <v>109</v>
      </c>
      <c r="F572" s="385"/>
      <c r="G572" s="277"/>
      <c r="H572" s="277"/>
      <c r="I572" s="277"/>
      <c r="J572" s="318"/>
    </row>
    <row r="573" spans="1:10" ht="13.5" thickBot="1">
      <c r="A573" s="138">
        <v>1</v>
      </c>
      <c r="B573" s="616" t="s">
        <v>177</v>
      </c>
      <c r="C573" s="428">
        <f>D573+I573+J573</f>
        <v>8</v>
      </c>
      <c r="D573" s="301">
        <f>E573+F573+G573+H573</f>
        <v>8</v>
      </c>
      <c r="E573" s="201">
        <v>8</v>
      </c>
      <c r="F573" s="376"/>
      <c r="G573" s="201"/>
      <c r="H573" s="201"/>
      <c r="I573" s="201"/>
      <c r="J573" s="313"/>
    </row>
    <row r="574" spans="1:10" ht="12.75">
      <c r="A574" s="144">
        <v>2</v>
      </c>
      <c r="B574" s="180" t="s">
        <v>178</v>
      </c>
      <c r="C574" s="428">
        <f>D574+I574+J574</f>
        <v>81</v>
      </c>
      <c r="D574" s="301">
        <f>E574+F574+G574+H574</f>
        <v>81</v>
      </c>
      <c r="E574" s="272">
        <v>81</v>
      </c>
      <c r="F574" s="380"/>
      <c r="G574" s="272"/>
      <c r="H574" s="272"/>
      <c r="I574" s="272"/>
      <c r="J574" s="314"/>
    </row>
    <row r="575" spans="1:10" ht="13.5" thickBot="1">
      <c r="A575" s="144">
        <v>3</v>
      </c>
      <c r="B575" s="180" t="s">
        <v>179</v>
      </c>
      <c r="C575" s="648">
        <f>D575+I575+J575</f>
        <v>20</v>
      </c>
      <c r="D575" s="301">
        <f>E575+F575+G575+H575</f>
        <v>20</v>
      </c>
      <c r="E575" s="272">
        <v>20</v>
      </c>
      <c r="F575" s="380"/>
      <c r="G575" s="272"/>
      <c r="H575" s="272"/>
      <c r="I575" s="272"/>
      <c r="J575" s="314"/>
    </row>
    <row r="576" spans="2:10" ht="15">
      <c r="B576" s="5"/>
      <c r="C576" s="164"/>
      <c r="D576" s="97"/>
      <c r="F576" s="638"/>
      <c r="G576" s="638"/>
      <c r="H576" s="638"/>
      <c r="I576" s="638"/>
      <c r="J576" s="25"/>
    </row>
    <row r="577" spans="2:10" ht="15">
      <c r="B577" s="5"/>
      <c r="C577" s="164"/>
      <c r="D577" s="97"/>
      <c r="F577" s="5"/>
      <c r="G577" s="5"/>
      <c r="H577" s="5"/>
      <c r="I577" s="5"/>
      <c r="J577" s="25"/>
    </row>
    <row r="578" spans="2:10" ht="15">
      <c r="B578" s="5"/>
      <c r="C578" s="164"/>
      <c r="D578" s="97"/>
      <c r="F578" s="5"/>
      <c r="G578" s="5"/>
      <c r="H578" s="5"/>
      <c r="I578" s="5"/>
      <c r="J578" s="25"/>
    </row>
    <row r="579" spans="2:10" ht="15">
      <c r="B579" s="5"/>
      <c r="C579" s="164"/>
      <c r="D579" s="97"/>
      <c r="F579" s="5"/>
      <c r="G579" s="5"/>
      <c r="H579" s="5"/>
      <c r="I579" s="5"/>
      <c r="J579" s="25"/>
    </row>
    <row r="580" spans="2:10" ht="15">
      <c r="B580" s="638" t="s">
        <v>100</v>
      </c>
      <c r="C580" s="638"/>
      <c r="D580" s="638"/>
      <c r="E580" s="97"/>
      <c r="G580" s="5" t="s">
        <v>460</v>
      </c>
      <c r="H580" s="5"/>
      <c r="I580" s="5"/>
      <c r="J580" s="25"/>
    </row>
    <row r="581" spans="1:10" ht="15">
      <c r="A581" s="454"/>
      <c r="B581" s="638" t="s">
        <v>447</v>
      </c>
      <c r="C581" s="638"/>
      <c r="D581" s="638"/>
      <c r="E581" s="562"/>
      <c r="G581" s="5" t="s">
        <v>461</v>
      </c>
      <c r="H581" s="5"/>
      <c r="I581" s="5"/>
      <c r="J581" s="1"/>
    </row>
    <row r="582" spans="1:10" ht="15">
      <c r="A582" s="1"/>
      <c r="B582" s="5"/>
      <c r="C582" s="562"/>
      <c r="D582" s="562"/>
      <c r="E582" s="622"/>
      <c r="F582" s="565"/>
      <c r="G582" s="565"/>
      <c r="H582" s="565"/>
      <c r="I582" s="565"/>
      <c r="J582" s="1"/>
    </row>
    <row r="583" spans="1:10" ht="15">
      <c r="A583" s="1"/>
      <c r="B583" s="563"/>
      <c r="C583" s="564"/>
      <c r="D583" s="564"/>
      <c r="F583" s="565"/>
      <c r="G583" s="565"/>
      <c r="H583" s="566"/>
      <c r="I583" s="5"/>
      <c r="J583" s="1"/>
    </row>
    <row r="584" spans="1:10" ht="15">
      <c r="A584" s="1"/>
      <c r="B584" s="97"/>
      <c r="C584" s="565"/>
      <c r="D584" s="565"/>
      <c r="E584" s="566"/>
      <c r="F584" s="565"/>
      <c r="G584" s="565"/>
      <c r="H584" s="566"/>
      <c r="I584" s="566"/>
      <c r="J584" s="1"/>
    </row>
    <row r="585" spans="1:10" ht="15">
      <c r="A585" s="1"/>
      <c r="B585" s="97"/>
      <c r="C585" s="565"/>
      <c r="D585" s="565"/>
      <c r="E585" s="566"/>
      <c r="F585" s="565"/>
      <c r="G585" s="565"/>
      <c r="H585" s="566"/>
      <c r="I585" s="566"/>
      <c r="J585" s="1"/>
    </row>
    <row r="586" spans="1:10" ht="15">
      <c r="A586" s="1"/>
      <c r="B586" s="97"/>
      <c r="C586" s="565"/>
      <c r="D586" s="565"/>
      <c r="E586" s="566"/>
      <c r="F586" s="565"/>
      <c r="G586" s="565"/>
      <c r="H586" s="566"/>
      <c r="I586" s="566"/>
      <c r="J586" s="1"/>
    </row>
    <row r="587" spans="1:10" ht="15">
      <c r="A587" s="1"/>
      <c r="B587" s="97"/>
      <c r="C587" s="565"/>
      <c r="D587" s="565"/>
      <c r="E587" s="566"/>
      <c r="F587" s="565"/>
      <c r="G587" s="565"/>
      <c r="H587" s="566"/>
      <c r="I587" s="566"/>
      <c r="J587" s="1"/>
    </row>
    <row r="591" ht="12.75">
      <c r="B591" s="1" t="s">
        <v>80</v>
      </c>
    </row>
    <row r="594" ht="12.75">
      <c r="B594" s="1"/>
    </row>
    <row r="599" ht="12.75">
      <c r="B599" s="1"/>
    </row>
    <row r="601" ht="12.75">
      <c r="B601" s="1"/>
    </row>
  </sheetData>
  <sheetProtection/>
  <mergeCells count="31">
    <mergeCell ref="K102:M102"/>
    <mergeCell ref="D297:H297"/>
    <mergeCell ref="D41:H41"/>
    <mergeCell ref="D507:H507"/>
    <mergeCell ref="D552:H552"/>
    <mergeCell ref="K49:N49"/>
    <mergeCell ref="A5:J5"/>
    <mergeCell ref="D127:H127"/>
    <mergeCell ref="D214:H214"/>
    <mergeCell ref="D378:H378"/>
    <mergeCell ref="D170:H170"/>
    <mergeCell ref="C1:J1"/>
    <mergeCell ref="D464:H464"/>
    <mergeCell ref="C2:J2"/>
    <mergeCell ref="C3:I3"/>
    <mergeCell ref="A4:J4"/>
    <mergeCell ref="K109:N109"/>
    <mergeCell ref="A6:J6"/>
    <mergeCell ref="D10:H10"/>
    <mergeCell ref="D84:H84"/>
    <mergeCell ref="D257:H257"/>
    <mergeCell ref="K512:N512"/>
    <mergeCell ref="K522:N522"/>
    <mergeCell ref="K524:N524"/>
    <mergeCell ref="K526:N526"/>
    <mergeCell ref="B581:D581"/>
    <mergeCell ref="D337:H337"/>
    <mergeCell ref="K560:N560"/>
    <mergeCell ref="D421:H421"/>
    <mergeCell ref="F576:I576"/>
    <mergeCell ref="B580:D580"/>
  </mergeCells>
  <printOptions/>
  <pageMargins left="0.1968503937007874" right="0.1968503937007874" top="0.1968503937007874" bottom="0.1968503937007874" header="0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mioara.mitri</cp:lastModifiedBy>
  <cp:lastPrinted>2016-09-28T13:13:32Z</cp:lastPrinted>
  <dcterms:created xsi:type="dcterms:W3CDTF">1996-10-14T23:33:28Z</dcterms:created>
  <dcterms:modified xsi:type="dcterms:W3CDTF">2016-09-28T13:22:21Z</dcterms:modified>
  <cp:category/>
  <cp:version/>
  <cp:contentType/>
  <cp:contentStatus/>
</cp:coreProperties>
</file>